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dhawley\Desktop\New Recordings\Topic 4\"/>
    </mc:Choice>
  </mc:AlternateContent>
  <bookViews>
    <workbookView xWindow="0" yWindow="0" windowWidth="20490" windowHeight="7905"/>
  </bookViews>
  <sheets>
    <sheet name="TIMEVAL" sheetId="1" r:id="rId1"/>
    <sheet name="FV1" sheetId="5" r:id="rId2"/>
    <sheet name="PV1" sheetId="2" r:id="rId3"/>
    <sheet name="FV2" sheetId="4" r:id="rId4"/>
    <sheet name="FV3" sheetId="3" r:id="rId5"/>
    <sheet name="AMORT1" sheetId="7" r:id="rId6"/>
    <sheet name="AMORT2" sheetId="6" r:id="rId7"/>
  </sheets>
  <definedNames>
    <definedName name="__123Graph_A" hidden="1">TIMEVAL!$F$312:$F$342</definedName>
    <definedName name="__123Graph_AAMORT1" hidden="1">TIMEVAL!$C$313:$C$342</definedName>
    <definedName name="__123Graph_AAMORT2" hidden="1">TIMEVAL!$F$312:$F$342</definedName>
    <definedName name="__123Graph_AFV1" hidden="1">TIMEVAL!$J$43:$J$62</definedName>
    <definedName name="__123Graph_AFV2" hidden="1">TIMEVAL!$K$125:$K$144</definedName>
    <definedName name="__123Graph_AFV3" hidden="1">TIMEVAL!$K$125:$K$144</definedName>
    <definedName name="__123Graph_APV1" hidden="1">TIMEVAL!$K$94:$K$111</definedName>
    <definedName name="__123Graph_B" hidden="1">TIMEVAL!$G$312:$G$342</definedName>
    <definedName name="__123Graph_BAMORT1" hidden="1">TIMEVAL!$D$313:$D$342</definedName>
    <definedName name="__123Graph_BAMORT2" hidden="1">TIMEVAL!$G$312:$G$342</definedName>
    <definedName name="__123Graph_BFV1" hidden="1">TIMEVAL!$K$43:$K$62</definedName>
    <definedName name="__123Graph_BFV2" hidden="1">TIMEVAL!$L$125:$L$144</definedName>
    <definedName name="__123Graph_BFV3" hidden="1">TIMEVAL!$L$125:$L$144</definedName>
    <definedName name="__123Graph_BPV1" hidden="1">TIMEVAL!$L$94:$L$111</definedName>
    <definedName name="__123Graph_CAMORT1" hidden="1">TIMEVAL!$E$313:$E$342</definedName>
    <definedName name="__123Graph_CFV2" hidden="1">TIMEVAL!$M$125:$M$144</definedName>
    <definedName name="__123Graph_CFV3" hidden="1">TIMEVAL!$M$125:$M$144</definedName>
    <definedName name="__123Graph_DFV2" hidden="1">TIMEVAL!$N$125:$N$144</definedName>
    <definedName name="__123Graph_DFV3" hidden="1">TIMEVAL!$N$125:$N$144</definedName>
    <definedName name="__123Graph_EFV2" hidden="1">TIMEVAL!$O$125:$O$144</definedName>
    <definedName name="__123Graph_EFV3" hidden="1">TIMEVAL!$O$125:$O$144</definedName>
    <definedName name="__123Graph_FFV2" hidden="1">TIMEVAL!$P$125:$P$144</definedName>
    <definedName name="__123Graph_FFV3" hidden="1">TIMEVAL!$P$125:$P$144</definedName>
    <definedName name="__123Graph_LBL_A" hidden="1">TIMEVAL!$AA$128:$AA$157</definedName>
    <definedName name="__123Graph_LBL_AAMORT1" hidden="1">TIMEVAL!$Z$128:$Z$157</definedName>
    <definedName name="__123Graph_LBL_AAMORT2" hidden="1">TIMEVAL!$AA$128:$AA$157</definedName>
    <definedName name="__123Graph_LBL_APV1" hidden="1">TIMEVAL!$N$94:$N$111</definedName>
    <definedName name="__123Graph_LBL_B" hidden="1">TIMEVAL!$AB$128:$AB$157</definedName>
    <definedName name="__123Graph_LBL_BAMORT1" hidden="1">TIMEVAL!$X$128:$X$157</definedName>
    <definedName name="__123Graph_LBL_BAMORT2" hidden="1">TIMEVAL!$AB$128:$AB$157</definedName>
    <definedName name="__123Graph_LBL_BPV1" hidden="1">TIMEVAL!$M$94:$M$111</definedName>
    <definedName name="__123Graph_LBL_CAMORT1" hidden="1">TIMEVAL!$Y$128:$Y$157</definedName>
    <definedName name="__123Graph_X" hidden="1">TIMEVAL!$B$312:$B$342</definedName>
    <definedName name="__123Graph_XAMORT1" hidden="1">TIMEVAL!$B$313:$B$342</definedName>
    <definedName name="__123Graph_XAMORT2" hidden="1">TIMEVAL!$B$312:$B$342</definedName>
    <definedName name="__123Graph_XFV1" hidden="1">TIMEVAL!$I$43:$I$62</definedName>
    <definedName name="__123Graph_XFV2" hidden="1">TIMEVAL!$J$125:$J$144</definedName>
    <definedName name="__123Graph_XFV3" hidden="1">TIMEVAL!$J$125:$J$144</definedName>
    <definedName name="__123Graph_XPV1" hidden="1">TIMEVAL!$J$94:$J$111</definedName>
    <definedName name="_Fill" hidden="1">TIMEVAL!$AF$10:$AF$386</definedName>
    <definedName name="_Regression_Int" localSheetId="0" hidden="1">1</definedName>
    <definedName name="FV">TIMEVAL!$Z$22</definedName>
    <definedName name="I">TIMEVAL!$Z$24</definedName>
    <definedName name="N">TIMEVAL!$Z$23</definedName>
    <definedName name="PMT">TIMEVAL!$Z$25</definedName>
    <definedName name="PV">TIMEVAL!$Z$21</definedName>
  </definedNames>
  <calcPr calcId="152511"/>
</workbook>
</file>

<file path=xl/calcChain.xml><?xml version="1.0" encoding="utf-8"?>
<calcChain xmlns="http://schemas.openxmlformats.org/spreadsheetml/2006/main">
  <c r="J44" i="1" l="1"/>
  <c r="J45" i="1"/>
  <c r="J46" i="1"/>
  <c r="J47" i="1"/>
  <c r="J48" i="1"/>
  <c r="J49" i="1"/>
  <c r="J50" i="1"/>
  <c r="J51" i="1"/>
  <c r="J52" i="1"/>
  <c r="J53" i="1"/>
  <c r="J54" i="1"/>
  <c r="J55" i="1"/>
  <c r="J56" i="1"/>
  <c r="J57" i="1"/>
  <c r="J58" i="1"/>
  <c r="J59" i="1"/>
  <c r="J60" i="1"/>
  <c r="J61" i="1"/>
  <c r="J62" i="1"/>
  <c r="J43" i="1"/>
  <c r="L44" i="1"/>
  <c r="L45" i="1"/>
  <c r="L46" i="1"/>
  <c r="L47" i="1"/>
  <c r="L48" i="1"/>
  <c r="L49" i="1"/>
  <c r="L50" i="1"/>
  <c r="L51" i="1"/>
  <c r="L52" i="1"/>
  <c r="L53" i="1"/>
  <c r="L54" i="1"/>
  <c r="L55" i="1"/>
  <c r="L56" i="1"/>
  <c r="L57" i="1"/>
  <c r="L58" i="1"/>
  <c r="L59" i="1"/>
  <c r="L60" i="1"/>
  <c r="L61" i="1"/>
  <c r="L62" i="1"/>
  <c r="L43" i="1"/>
  <c r="K43" i="1"/>
  <c r="K44" i="1" s="1"/>
  <c r="K45" i="1" s="1"/>
  <c r="K46" i="1" s="1"/>
  <c r="K47" i="1" s="1"/>
  <c r="K48" i="1" s="1"/>
  <c r="K49" i="1" s="1"/>
  <c r="K50" i="1" s="1"/>
  <c r="K51" i="1" s="1"/>
  <c r="K52" i="1" s="1"/>
  <c r="K53" i="1" s="1"/>
  <c r="K54" i="1" s="1"/>
  <c r="K55" i="1" s="1"/>
  <c r="K56" i="1" s="1"/>
  <c r="K57" i="1" s="1"/>
  <c r="K58" i="1" s="1"/>
  <c r="K59" i="1" s="1"/>
  <c r="K60" i="1" s="1"/>
  <c r="K61" i="1" s="1"/>
  <c r="K62" i="1" s="1"/>
  <c r="F52" i="1"/>
  <c r="C58" i="1" s="1"/>
  <c r="D58" i="1" l="1"/>
  <c r="AD21" i="1"/>
  <c r="AD22" i="1"/>
  <c r="AD24" i="1"/>
  <c r="AD25" i="1"/>
  <c r="C36" i="1"/>
  <c r="C40" i="1"/>
  <c r="K83" i="1"/>
  <c r="K120" i="1"/>
  <c r="D138" i="1"/>
  <c r="C139" i="1"/>
  <c r="D155" i="1"/>
  <c r="D156" i="1"/>
  <c r="D157" i="1"/>
  <c r="D158" i="1"/>
  <c r="D159" i="1"/>
  <c r="D160" i="1"/>
  <c r="E257" i="1"/>
  <c r="E259" i="1"/>
  <c r="E260" i="1"/>
  <c r="F287" i="1"/>
  <c r="F312" i="1"/>
  <c r="C386" i="1"/>
  <c r="E305" i="1" l="1"/>
</calcChain>
</file>

<file path=xl/sharedStrings.xml><?xml version="1.0" encoding="utf-8"?>
<sst xmlns="http://schemas.openxmlformats.org/spreadsheetml/2006/main" count="234" uniqueCount="181">
  <si>
    <t>=</t>
  </si>
  <si>
    <t>A DOLLAR HELD NOW IS VALUED HIGHER THAN A DOLLAR TO BE RECEIVED</t>
  </si>
  <si>
    <t xml:space="preserve">IN THE FUTURE DUE TO: </t>
  </si>
  <si>
    <t>SUPPOSE YOU CAN PURCHASE A CONTRACT THAT WILL CAUSE YOU TO</t>
  </si>
  <si>
    <t>RECEIVE $500 AT THE END OF EACH YEAR, FOREVER. WHAT WOULD YOU</t>
  </si>
  <si>
    <t>BE WILLING TO PAY FOR THE CONTRACT IF YOUR OPPORTUNITY COST</t>
  </si>
  <si>
    <t>FOR CASH IS 12% ANNUALLY?</t>
  </si>
  <si>
    <t>FUTURE CASH FLOWS CAN BE EQUATED WITH CURRENT AMOUNTS THROUGH</t>
  </si>
  <si>
    <t>PV =</t>
  </si>
  <si>
    <t xml:space="preserve">   =</t>
  </si>
  <si>
    <t>$500/0.12</t>
  </si>
  <si>
    <t xml:space="preserve"> =  $4166.67</t>
  </si>
  <si>
    <t xml:space="preserve">CASH FLOWS RECEIVED AT ANY OTHER TIME. </t>
  </si>
  <si>
    <t>FV =</t>
  </si>
  <si>
    <t>n =</t>
  </si>
  <si>
    <t>i =</t>
  </si>
  <si>
    <t>PMT =</t>
  </si>
  <si>
    <t>A PERPETUITY IS AN INFINITE SERIES OF EQUAL CASHFLOWS AT EQUAL</t>
  </si>
  <si>
    <t>INTERVALS. AN ANNUITY IS A FINITE SERIES OF EQUAL CASHFLOWS AT</t>
  </si>
  <si>
    <t>EQUAL INTERVALS. (CASHFLOWS ARE ASSUMED TO OCCUR AT THE ENDS</t>
  </si>
  <si>
    <t>COMPOUND INTEREST</t>
  </si>
  <si>
    <t>SIMPLE INTEREST</t>
  </si>
  <si>
    <t>OF PERIODS UNLESS OTHERWISE NOTED.)</t>
  </si>
  <si>
    <t>YEAR 1:</t>
  </si>
  <si>
    <t>1000 + (1000 X .10)</t>
  </si>
  <si>
    <t>1000(1.10)</t>
  </si>
  <si>
    <t>1100</t>
  </si>
  <si>
    <t>YEAR 2:</t>
  </si>
  <si>
    <t>1100(1.10)</t>
  </si>
  <si>
    <t>1100 + (1000 X .10)</t>
  </si>
  <si>
    <t>1000(1.10)(1.10)</t>
  </si>
  <si>
    <t>1000( 1 + (2)(.10))</t>
  </si>
  <si>
    <t>YEAR 3:</t>
  </si>
  <si>
    <t>1210(1.10)</t>
  </si>
  <si>
    <t>1200 + (1000 X .10)</t>
  </si>
  <si>
    <t>1000(1.10)(1.10)(1.10)</t>
  </si>
  <si>
    <t>1000( 1 + (3)(.10))</t>
  </si>
  <si>
    <t>CALCULATOR:</t>
  </si>
  <si>
    <t>n</t>
  </si>
  <si>
    <t>PMT</t>
  </si>
  <si>
    <t>i</t>
  </si>
  <si>
    <t>Calculator:</t>
  </si>
  <si>
    <t>PV</t>
  </si>
  <si>
    <t>FV</t>
  </si>
  <si>
    <t>COMP (CPT)  FV</t>
  </si>
  <si>
    <t xml:space="preserve">   (See graph FV1)</t>
  </si>
  <si>
    <t>THE CONCEPT OF PRESENT VALUE IS THE REVERSE OF THIS PROCEDURE.</t>
  </si>
  <si>
    <t>A COMMON USE FOR ANNUITY CALCULATIONS IS DETERMINING THE</t>
  </si>
  <si>
    <t>REQUIRED PAYMENT ON A LOAN OF $X FOR n PERIODS AT i% INTEREST.</t>
  </si>
  <si>
    <t>SUPPOSE YOU WANT TO PURCHASE A CAR AND MAKE MONTHLY PAYMENTS</t>
  </si>
  <si>
    <t>FOR 5 YEARS:</t>
  </si>
  <si>
    <t xml:space="preserve">  Purchase Price:</t>
  </si>
  <si>
    <t xml:space="preserve">  Years for Loan:</t>
  </si>
  <si>
    <t xml:space="preserve">  Annual Rate:</t>
  </si>
  <si>
    <t>(CPT) PMT</t>
  </si>
  <si>
    <t>Installment loans are AMORTIZING loans -- each payment</t>
  </si>
  <si>
    <t>includes both interest and principal repayments, and the last</t>
  </si>
  <si>
    <t>payment liquidates the loan exactly.</t>
  </si>
  <si>
    <t>Suppose we take a 5-year loan for $100,000 with ANNUAL</t>
  </si>
  <si>
    <t>payments and a 10% annual interest rate.  The amortization</t>
  </si>
  <si>
    <t>table for the loan looks like this:</t>
  </si>
  <si>
    <t>Period</t>
  </si>
  <si>
    <t>Payment</t>
  </si>
  <si>
    <t>Interest</t>
  </si>
  <si>
    <t>Principal</t>
  </si>
  <si>
    <t xml:space="preserve">  Balance</t>
  </si>
  <si>
    <t>COMP (CPT)  PV</t>
  </si>
  <si>
    <t xml:space="preserve">  (See graph PV1)</t>
  </si>
  <si>
    <t>0</t>
  </si>
  <si>
    <t>1</t>
  </si>
  <si>
    <t>2</t>
  </si>
  <si>
    <t>3</t>
  </si>
  <si>
    <t>4</t>
  </si>
  <si>
    <t>5</t>
  </si>
  <si>
    <t>INTEREST CAN BE COMPOUNDED MORE THAN ONCE A YEAR. COMPOUNDING</t>
  </si>
  <si>
    <t>For long-term ammortizing loans, the total amount of interest</t>
  </si>
  <si>
    <t xml:space="preserve">MAY BE SEMIANNUAL, QUARTERLY, MONTHLY, DAILY, OR CONTINUOUSLY. </t>
  </si>
  <si>
    <t>GRAPHS FV2 AND FV3</t>
  </si>
  <si>
    <t>can be substantial. Consider a 30-year mortgage with annual</t>
  </si>
  <si>
    <t>r =</t>
  </si>
  <si>
    <t xml:space="preserve">payments: </t>
  </si>
  <si>
    <t>THE ONLY NECESSARY COMPUTATIONAL ADJUSTMENT IS:</t>
  </si>
  <si>
    <t>Graphs:</t>
  </si>
  <si>
    <t>Loan Amount:</t>
  </si>
  <si>
    <t xml:space="preserve"> AMORT1</t>
  </si>
  <si>
    <t>Annual Rate:</t>
  </si>
  <si>
    <t xml:space="preserve"> AMORT2</t>
  </si>
  <si>
    <t>Balloon Payment:</t>
  </si>
  <si>
    <t>SIMPLE</t>
  </si>
  <si>
    <t>Total Interest:</t>
  </si>
  <si>
    <t>IF YOU INVEST $1000 FOR 5 YEARS AT 12% ANNUAL INTEREST, THE</t>
  </si>
  <si>
    <t xml:space="preserve">FUTURE VALUE USING VARIOUS COMPOUNDING PERIODS IS: </t>
  </si>
  <si>
    <t xml:space="preserve"> Payments</t>
  </si>
  <si>
    <t xml:space="preserve">  ANNUAL:</t>
  </si>
  <si>
    <t>1000*(1.12)^5</t>
  </si>
  <si>
    <t xml:space="preserve">  SEMIANNUAL:</t>
  </si>
  <si>
    <t>1000*(1.06)^10</t>
  </si>
  <si>
    <t xml:space="preserve">  QUARTERLY:</t>
  </si>
  <si>
    <t>1000*(1.03)^20</t>
  </si>
  <si>
    <t xml:space="preserve">  MONTHLY:</t>
  </si>
  <si>
    <t>1000*(1.01)^60</t>
  </si>
  <si>
    <t xml:space="preserve">  DAILY:</t>
  </si>
  <si>
    <t>1000*(1+(.12/365))^(365*5)</t>
  </si>
  <si>
    <t xml:space="preserve">  CONTINUOUS:</t>
  </si>
  <si>
    <t>See Below</t>
  </si>
  <si>
    <t>r = ANNUAL INTEREST RATE</t>
  </si>
  <si>
    <t>t = TIME IN YEARS</t>
  </si>
  <si>
    <t>WHAT IS THE FUTURE VALUE OF $1000 AFTER 5 YEARS OF CONTINUOUS</t>
  </si>
  <si>
    <t xml:space="preserve">COMPOUNDING USING A 12% ANNUAL RATE? </t>
  </si>
  <si>
    <t>t =</t>
  </si>
  <si>
    <t>STATED (NOMINAL) RATE:</t>
  </si>
  <si>
    <t xml:space="preserve"> EFF RT</t>
  </si>
  <si>
    <t>Suppose you deposit $X at the end of each period for n</t>
  </si>
  <si>
    <t>periods. If the interest rate per period is i%, how much will</t>
  </si>
  <si>
    <t xml:space="preserve">the investment be worth in the end? </t>
  </si>
  <si>
    <t xml:space="preserve">     COMP (CPT) i</t>
  </si>
  <si>
    <t>(CPT) FV</t>
  </si>
  <si>
    <t>How many payments are required to accumulate $X if you</t>
  </si>
  <si>
    <t xml:space="preserve">know the periodic payment and interest rate? </t>
  </si>
  <si>
    <t xml:space="preserve">     COMP (CPT) n</t>
  </si>
  <si>
    <t>Years</t>
  </si>
  <si>
    <t>(CPT) n</t>
  </si>
  <si>
    <t>What is the present of the uneven cash flows shown below? If</t>
  </si>
  <si>
    <t>you paid $X for an investment that returned these cash flows,</t>
  </si>
  <si>
    <t>what would be the average annual rate of return on the</t>
  </si>
  <si>
    <t xml:space="preserve">investment? </t>
  </si>
  <si>
    <t>Time</t>
  </si>
  <si>
    <t>CF</t>
  </si>
  <si>
    <t>Rate:</t>
  </si>
  <si>
    <t>Cost:</t>
  </si>
  <si>
    <t>Present Value</t>
  </si>
  <si>
    <t>Avg. Annual Return</t>
  </si>
  <si>
    <t>Compound</t>
  </si>
  <si>
    <t>Simple</t>
  </si>
  <si>
    <t>EQUATE CASH FLOWS RECEIVED AT ANY TIME, PRESENT OR FUTURE, WITH</t>
  </si>
  <si>
    <t>Suppose you invest $1,000 per year at 10% annual interest and leave</t>
  </si>
  <si>
    <t>the investment to grow for three years. What will be the value of</t>
  </si>
  <si>
    <t>the investment at the ends of each of the next three years.</t>
  </si>
  <si>
    <t>FV1 Graph Setup</t>
  </si>
  <si>
    <t>In the space below, create a data table that computes the future value</t>
  </si>
  <si>
    <t>and compound interest.</t>
  </si>
  <si>
    <t>For annually compounded interest, the procedure can be generalized to:</t>
  </si>
  <si>
    <t>PV 1 Graph Setup</t>
  </si>
  <si>
    <t xml:space="preserve">For annually compounded interest, the calculation of the future value </t>
  </si>
  <si>
    <t>can be generalized to</t>
  </si>
  <si>
    <t>The effective rate is the actual annual interest rate you earn or pay</t>
  </si>
  <si>
    <t>during one year after compounding has been considered.</t>
  </si>
  <si>
    <t>If you deposit $1 for one year in an account that pays 12% nominal</t>
  </si>
  <si>
    <t xml:space="preserve">interest, how is your actual percentage return affected by the </t>
  </si>
  <si>
    <t>compounding period?</t>
  </si>
  <si>
    <t>A calculator can solve for I and N as well as PV and FV.</t>
  </si>
  <si>
    <t xml:space="preserve">Suppose you want to invest $100 now so as to accumulate $300 </t>
  </si>
  <si>
    <t>at the end of 10 years. What annual interest rate will you need</t>
  </si>
  <si>
    <t>to earn to achieve this goal?</t>
  </si>
  <si>
    <t>(Math Formula)</t>
  </si>
  <si>
    <t xml:space="preserve">             (ONLY IF PAYMENT IS ZERO)</t>
  </si>
  <si>
    <t>How many years would it take for some PV to grow into some FV</t>
  </si>
  <si>
    <t>if you can earn I% per year?</t>
  </si>
  <si>
    <t>$500/(1.12) + $500/(1.12)^2  + ... + $500/(1.12)^inf</t>
  </si>
  <si>
    <t>Such a contract is a PERPETUITY. For a perpetuity,</t>
  </si>
  <si>
    <t xml:space="preserve">          COMP (CPT) PV</t>
  </si>
  <si>
    <t xml:space="preserve">  (Balloon Payment)</t>
  </si>
  <si>
    <t xml:space="preserve"> (Amount to Finance)</t>
  </si>
  <si>
    <t xml:space="preserve"> (Number of Payments)</t>
  </si>
  <si>
    <t xml:space="preserve"> (Rate per Period)</t>
  </si>
  <si>
    <t>Loan Amount</t>
  </si>
  <si>
    <t>Number of Payments</t>
  </si>
  <si>
    <t>Rate per Period</t>
  </si>
  <si>
    <t>Total</t>
  </si>
  <si>
    <t>Total Payments:</t>
  </si>
  <si>
    <t>Term in Years:</t>
  </si>
  <si>
    <t>Required</t>
  </si>
  <si>
    <t>=NPV(rate,range)</t>
  </si>
  <si>
    <t>=IRR(guess,range)</t>
  </si>
  <si>
    <t>(Use the RATE function.)</t>
  </si>
  <si>
    <t>(Use the NPER function.)</t>
  </si>
  <si>
    <t>(CPT) I</t>
  </si>
  <si>
    <r>
      <t xml:space="preserve">THE PROCESS OF </t>
    </r>
    <r>
      <rPr>
        <b/>
        <u/>
        <sz val="10"/>
        <rFont val="Arial"/>
        <family val="2"/>
      </rPr>
      <t>DISCOUNTING</t>
    </r>
    <r>
      <rPr>
        <b/>
        <sz val="10"/>
        <rFont val="Arial"/>
        <family val="2"/>
      </rPr>
      <t>. THE PROCESS CAN ALSO BE USED TO</t>
    </r>
  </si>
  <si>
    <t>Time value calculations involve equating cash flows</t>
  </si>
  <si>
    <t>at a one point in time with cash flows at other points in time.</t>
  </si>
  <si>
    <t xml:space="preserve">of the amount given in E47 over the next 10 years using both simple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</si>
</sst>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
    <numFmt numFmtId="165" formatCode="0.00_)"/>
    <numFmt numFmtId="166" formatCode="0_)"/>
    <numFmt numFmtId="167" formatCode="0.0000%"/>
    <numFmt numFmtId="168" formatCode="0.0000_)"/>
    <numFmt numFmtId="169" formatCode="0.000000"/>
    <numFmt numFmtId="170" formatCode="_(* #,##0_);_(* \(#,##0\);_(* &quot;-&quot;??_);_(@_)"/>
  </numFmts>
  <fonts count="19" x14ac:knownFonts="1">
    <font>
      <sz val="10"/>
      <name val="Courier"/>
    </font>
    <font>
      <sz val="10"/>
      <name val="Arial"/>
    </font>
    <font>
      <b/>
      <sz val="18"/>
      <color indexed="12"/>
      <name val="Arial"/>
      <family val="2"/>
    </font>
    <font>
      <b/>
      <sz val="12"/>
      <color indexed="12"/>
      <name val="Arial"/>
      <family val="2"/>
    </font>
    <font>
      <b/>
      <sz val="12"/>
      <name val="Arial"/>
      <family val="2"/>
    </font>
    <font>
      <b/>
      <sz val="10"/>
      <name val="Arial"/>
      <family val="2"/>
    </font>
    <font>
      <b/>
      <sz val="12"/>
      <color indexed="10"/>
      <name val="Arial"/>
      <family val="2"/>
    </font>
    <font>
      <b/>
      <i/>
      <sz val="10"/>
      <name val="Arial"/>
      <family val="2"/>
    </font>
    <font>
      <b/>
      <sz val="10"/>
      <color indexed="12"/>
      <name val="Arial"/>
      <family val="2"/>
    </font>
    <font>
      <b/>
      <sz val="11"/>
      <name val="Arial"/>
      <family val="2"/>
    </font>
    <font>
      <b/>
      <i/>
      <sz val="12"/>
      <name val="Arial"/>
      <family val="2"/>
    </font>
    <font>
      <b/>
      <sz val="10"/>
      <color indexed="10"/>
      <name val="Arial"/>
      <family val="2"/>
    </font>
    <font>
      <b/>
      <i/>
      <sz val="12"/>
      <color indexed="12"/>
      <name val="Arial"/>
      <family val="2"/>
    </font>
    <font>
      <b/>
      <sz val="12"/>
      <color indexed="8"/>
      <name val="Arial"/>
      <family val="2"/>
    </font>
    <font>
      <b/>
      <u/>
      <sz val="10"/>
      <name val="Arial"/>
      <family val="2"/>
    </font>
    <font>
      <b/>
      <sz val="12"/>
      <color theme="8" tint="0.79998168889431442"/>
      <name val="Arial"/>
      <family val="2"/>
    </font>
    <font>
      <b/>
      <sz val="12"/>
      <color rgb="FF0070C0"/>
      <name val="Arial"/>
      <family val="2"/>
    </font>
    <font>
      <b/>
      <sz val="12"/>
      <color rgb="FFFF0000"/>
      <name val="Arial"/>
      <family val="2"/>
    </font>
    <font>
      <b/>
      <sz val="10"/>
      <color rgb="FFFF0000"/>
      <name val="Arial"/>
      <family val="2"/>
    </font>
  </fonts>
  <fills count="3">
    <fill>
      <patternFill patternType="none"/>
    </fill>
    <fill>
      <patternFill patternType="gray125"/>
    </fill>
    <fill>
      <patternFill patternType="solid">
        <fgColor rgb="FF002060"/>
        <bgColor indexed="64"/>
      </patternFill>
    </fill>
  </fills>
  <borders count="18">
    <border>
      <left/>
      <right/>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12">
    <xf numFmtId="0" fontId="0" fillId="0" borderId="0" xfId="0"/>
    <xf numFmtId="0" fontId="3" fillId="0" borderId="0" xfId="0" applyFont="1" applyProtection="1">
      <protection locked="0"/>
    </xf>
    <xf numFmtId="0" fontId="3" fillId="0" borderId="0" xfId="0" applyFont="1" applyAlignment="1" applyProtection="1">
      <alignment horizontal="right"/>
      <protection locked="0"/>
    </xf>
    <xf numFmtId="0" fontId="3" fillId="0" borderId="0" xfId="0" applyFont="1" applyAlignment="1" applyProtection="1">
      <alignment horizontal="left"/>
      <protection locked="0"/>
    </xf>
    <xf numFmtId="0" fontId="4" fillId="0" borderId="0" xfId="0" applyFont="1" applyAlignment="1" applyProtection="1">
      <alignment horizontal="left"/>
    </xf>
    <xf numFmtId="0" fontId="5" fillId="0" borderId="0" xfId="0" applyFont="1" applyAlignment="1" applyProtection="1">
      <alignment horizontal="left"/>
    </xf>
    <xf numFmtId="0" fontId="4" fillId="0" borderId="0" xfId="0" applyFont="1"/>
    <xf numFmtId="0" fontId="3" fillId="0" borderId="0" xfId="0" applyFont="1" applyAlignment="1" applyProtection="1">
      <alignment horizontal="fill"/>
      <protection locked="0"/>
    </xf>
    <xf numFmtId="0" fontId="4" fillId="0" borderId="0" xfId="0" applyFont="1" applyProtection="1"/>
    <xf numFmtId="0" fontId="5" fillId="0" borderId="0" xfId="0" applyFont="1"/>
    <xf numFmtId="0" fontId="3" fillId="0" borderId="0" xfId="0" applyFont="1" applyAlignment="1" applyProtection="1">
      <alignment horizontal="center"/>
      <protection locked="0"/>
    </xf>
    <xf numFmtId="0" fontId="4" fillId="0" borderId="0" xfId="0" applyFont="1" applyAlignment="1" applyProtection="1">
      <alignment horizontal="right"/>
    </xf>
    <xf numFmtId="164" fontId="4" fillId="0" borderId="0" xfId="0" applyNumberFormat="1" applyFont="1" applyProtection="1"/>
    <xf numFmtId="0" fontId="3" fillId="0" borderId="0" xfId="0" applyFont="1" applyAlignment="1" applyProtection="1">
      <alignment horizontal="left" shrinkToFit="1"/>
      <protection locked="0"/>
    </xf>
    <xf numFmtId="0" fontId="3" fillId="0" borderId="0" xfId="0" applyFont="1" applyAlignment="1" applyProtection="1">
      <alignment shrinkToFit="1"/>
      <protection locked="0"/>
    </xf>
    <xf numFmtId="0" fontId="4" fillId="0" borderId="0" xfId="0" applyFont="1" applyAlignment="1">
      <alignment shrinkToFit="1"/>
    </xf>
    <xf numFmtId="10" fontId="4" fillId="0" borderId="0" xfId="0" applyNumberFormat="1" applyFont="1" applyProtection="1"/>
    <xf numFmtId="2" fontId="4" fillId="0" borderId="0" xfId="0" applyNumberFormat="1" applyFont="1" applyProtection="1">
      <protection locked="0" hidden="1"/>
    </xf>
    <xf numFmtId="0" fontId="4" fillId="0" borderId="0" xfId="0" applyFont="1" applyAlignment="1" applyProtection="1">
      <alignment horizontal="center"/>
    </xf>
    <xf numFmtId="5" fontId="4" fillId="0" borderId="0" xfId="0" applyNumberFormat="1" applyFont="1" applyProtection="1"/>
    <xf numFmtId="165" fontId="4" fillId="0" borderId="0" xfId="0" applyNumberFormat="1" applyFont="1" applyAlignment="1" applyProtection="1">
      <alignment horizontal="left"/>
    </xf>
    <xf numFmtId="168" fontId="4" fillId="0" borderId="0" xfId="0" applyNumberFormat="1" applyFont="1" applyAlignment="1" applyProtection="1">
      <alignment horizontal="left"/>
    </xf>
    <xf numFmtId="0" fontId="4" fillId="0" borderId="0" xfId="0" applyFont="1" applyAlignment="1">
      <alignment horizontal="center"/>
    </xf>
    <xf numFmtId="2" fontId="4" fillId="0" borderId="1" xfId="0" applyNumberFormat="1" applyFont="1" applyBorder="1"/>
    <xf numFmtId="2" fontId="4" fillId="0" borderId="2" xfId="0" applyNumberFormat="1" applyFont="1" applyBorder="1"/>
    <xf numFmtId="2" fontId="4" fillId="0" borderId="3" xfId="0" applyNumberFormat="1" applyFont="1" applyBorder="1"/>
    <xf numFmtId="2" fontId="4" fillId="0" borderId="4" xfId="0" applyNumberFormat="1" applyFont="1" applyBorder="1"/>
    <xf numFmtId="2" fontId="4" fillId="0" borderId="5" xfId="0" applyNumberFormat="1" applyFont="1" applyBorder="1" applyProtection="1"/>
    <xf numFmtId="2" fontId="4" fillId="0" borderId="6" xfId="0" applyNumberFormat="1" applyFont="1" applyBorder="1"/>
    <xf numFmtId="0" fontId="8" fillId="0" borderId="0" xfId="0" applyFont="1" applyAlignment="1" applyProtection="1">
      <alignment horizontal="left"/>
      <protection locked="0"/>
    </xf>
    <xf numFmtId="44" fontId="6" fillId="0" borderId="7" xfId="2" applyFont="1" applyBorder="1" applyProtection="1"/>
    <xf numFmtId="0" fontId="9" fillId="0" borderId="0" xfId="0" applyFont="1" applyAlignment="1" applyProtection="1">
      <alignment horizontal="left"/>
    </xf>
    <xf numFmtId="169" fontId="6" fillId="0" borderId="8" xfId="0" applyNumberFormat="1" applyFont="1" applyBorder="1" applyProtection="1"/>
    <xf numFmtId="169" fontId="6" fillId="0" borderId="9" xfId="0" applyNumberFormat="1" applyFont="1" applyBorder="1" applyProtection="1"/>
    <xf numFmtId="169" fontId="6" fillId="0" borderId="10" xfId="0" applyNumberFormat="1" applyFont="1" applyBorder="1" applyProtection="1"/>
    <xf numFmtId="0" fontId="3" fillId="0" borderId="0" xfId="0" quotePrefix="1" applyFont="1" applyProtection="1">
      <protection locked="0"/>
    </xf>
    <xf numFmtId="0" fontId="4" fillId="0" borderId="0" xfId="0" quotePrefix="1" applyFont="1" applyAlignment="1" applyProtection="1">
      <alignment horizontal="left"/>
    </xf>
    <xf numFmtId="0" fontId="3" fillId="0" borderId="0" xfId="0" quotePrefix="1" applyFont="1" applyAlignment="1" applyProtection="1">
      <alignment horizontal="left"/>
    </xf>
    <xf numFmtId="10" fontId="6" fillId="0" borderId="7" xfId="3" applyNumberFormat="1" applyFont="1" applyBorder="1" applyProtection="1"/>
    <xf numFmtId="2" fontId="6" fillId="0" borderId="7" xfId="3" applyNumberFormat="1" applyFont="1" applyBorder="1" applyProtection="1"/>
    <xf numFmtId="0" fontId="3" fillId="0" borderId="0" xfId="0" applyFont="1" applyAlignment="1" applyProtection="1">
      <alignment horizontal="right"/>
    </xf>
    <xf numFmtId="0" fontId="3" fillId="0" borderId="0" xfId="0" applyFont="1" applyAlignment="1" applyProtection="1">
      <alignment horizontal="left"/>
    </xf>
    <xf numFmtId="0" fontId="10" fillId="0" borderId="0" xfId="0" applyFont="1" applyAlignment="1" applyProtection="1">
      <alignment horizontal="left"/>
    </xf>
    <xf numFmtId="0" fontId="10" fillId="0" borderId="0" xfId="0" applyFont="1"/>
    <xf numFmtId="8" fontId="6" fillId="0" borderId="7" xfId="2" applyNumberFormat="1" applyFont="1" applyBorder="1" applyProtection="1"/>
    <xf numFmtId="0" fontId="3" fillId="0" borderId="0" xfId="0" applyFont="1" applyProtection="1"/>
    <xf numFmtId="7" fontId="6" fillId="0" borderId="7" xfId="0" applyNumberFormat="1" applyFont="1" applyBorder="1" applyProtection="1"/>
    <xf numFmtId="5" fontId="3" fillId="0" borderId="0" xfId="0" applyNumberFormat="1" applyFont="1" applyProtection="1"/>
    <xf numFmtId="0" fontId="3" fillId="0" borderId="8" xfId="0" applyFont="1" applyBorder="1" applyAlignment="1" applyProtection="1">
      <alignment horizontal="fill"/>
      <protection locked="0"/>
    </xf>
    <xf numFmtId="0" fontId="4" fillId="0" borderId="9" xfId="0" applyFont="1" applyBorder="1" applyAlignment="1" applyProtection="1">
      <alignment horizontal="center"/>
    </xf>
    <xf numFmtId="0" fontId="4" fillId="0" borderId="10" xfId="0" applyFont="1" applyBorder="1" applyAlignment="1" applyProtection="1">
      <alignment horizontal="center"/>
    </xf>
    <xf numFmtId="43" fontId="5" fillId="0" borderId="9" xfId="1" applyFont="1" applyBorder="1"/>
    <xf numFmtId="43" fontId="5" fillId="0" borderId="9" xfId="1" applyFont="1" applyBorder="1" applyProtection="1"/>
    <xf numFmtId="0" fontId="9" fillId="0" borderId="0" xfId="0" applyFont="1"/>
    <xf numFmtId="8" fontId="5" fillId="0" borderId="9" xfId="1" applyNumberFormat="1" applyFont="1" applyBorder="1" applyProtection="1"/>
    <xf numFmtId="8" fontId="5" fillId="0" borderId="10" xfId="1" applyNumberFormat="1" applyFont="1" applyBorder="1" applyProtection="1"/>
    <xf numFmtId="8" fontId="11" fillId="0" borderId="9" xfId="1" applyNumberFormat="1" applyFont="1" applyBorder="1" applyProtection="1"/>
    <xf numFmtId="43" fontId="11" fillId="0" borderId="9" xfId="1" applyFont="1" applyBorder="1" applyProtection="1"/>
    <xf numFmtId="43" fontId="11" fillId="0" borderId="10" xfId="1" applyFont="1" applyBorder="1" applyProtection="1"/>
    <xf numFmtId="0" fontId="5" fillId="0" borderId="0" xfId="0" applyFont="1" applyAlignment="1" applyProtection="1">
      <alignment horizontal="center"/>
    </xf>
    <xf numFmtId="43" fontId="5" fillId="0" borderId="0" xfId="1" applyFont="1"/>
    <xf numFmtId="43" fontId="5" fillId="0" borderId="0" xfId="1" applyFont="1" applyProtection="1"/>
    <xf numFmtId="0" fontId="3" fillId="0" borderId="0" xfId="0" applyFont="1" applyAlignment="1">
      <alignment horizontal="right"/>
    </xf>
    <xf numFmtId="8" fontId="5" fillId="0" borderId="0" xfId="2" applyNumberFormat="1" applyFont="1" applyProtection="1"/>
    <xf numFmtId="8" fontId="11" fillId="0" borderId="0" xfId="1" applyNumberFormat="1" applyFont="1" applyProtection="1"/>
    <xf numFmtId="43" fontId="11" fillId="0" borderId="0" xfId="1" applyFont="1" applyProtection="1"/>
    <xf numFmtId="168" fontId="6" fillId="0" borderId="7" xfId="0" applyNumberFormat="1" applyFont="1" applyBorder="1" applyProtection="1"/>
    <xf numFmtId="0" fontId="4" fillId="0" borderId="14" xfId="0" applyFont="1" applyBorder="1" applyAlignment="1" applyProtection="1">
      <alignment horizontal="center"/>
    </xf>
    <xf numFmtId="0" fontId="4" fillId="0" borderId="15" xfId="0" applyFont="1" applyBorder="1" applyAlignment="1">
      <alignment horizontal="center"/>
    </xf>
    <xf numFmtId="164" fontId="4" fillId="0" borderId="15" xfId="0" applyNumberFormat="1" applyFont="1" applyBorder="1" applyAlignment="1" applyProtection="1">
      <alignment horizontal="center"/>
    </xf>
    <xf numFmtId="0" fontId="4" fillId="0" borderId="16" xfId="0" applyFont="1" applyBorder="1" applyAlignment="1" applyProtection="1">
      <alignment horizontal="center"/>
    </xf>
    <xf numFmtId="10" fontId="6" fillId="0" borderId="14" xfId="0" applyNumberFormat="1" applyFont="1" applyBorder="1" applyProtection="1"/>
    <xf numFmtId="8" fontId="6" fillId="0" borderId="14" xfId="1" applyNumberFormat="1" applyFont="1" applyBorder="1" applyProtection="1"/>
    <xf numFmtId="0" fontId="12" fillId="0" borderId="0" xfId="0" quotePrefix="1" applyFont="1"/>
    <xf numFmtId="167" fontId="13" fillId="0" borderId="8" xfId="0" applyNumberFormat="1" applyFont="1" applyBorder="1" applyProtection="1"/>
    <xf numFmtId="167" fontId="13" fillId="0" borderId="9" xfId="0" applyNumberFormat="1" applyFont="1" applyBorder="1" applyProtection="1"/>
    <xf numFmtId="167" fontId="13" fillId="0" borderId="10" xfId="0" applyNumberFormat="1" applyFont="1" applyBorder="1" applyProtection="1"/>
    <xf numFmtId="8" fontId="11" fillId="0" borderId="7" xfId="1" applyNumberFormat="1" applyFont="1" applyBorder="1" applyProtection="1"/>
    <xf numFmtId="8" fontId="11" fillId="0" borderId="10" xfId="1" applyNumberFormat="1" applyFont="1" applyBorder="1" applyProtection="1"/>
    <xf numFmtId="43" fontId="11" fillId="0" borderId="0" xfId="1" applyNumberFormat="1" applyFont="1" applyProtection="1"/>
    <xf numFmtId="8" fontId="11" fillId="0" borderId="0" xfId="2" applyNumberFormat="1" applyFont="1"/>
    <xf numFmtId="8" fontId="4" fillId="0" borderId="0" xfId="0" applyNumberFormat="1" applyFont="1" applyAlignment="1" applyProtection="1">
      <alignment horizontal="right"/>
    </xf>
    <xf numFmtId="44" fontId="4" fillId="0" borderId="0" xfId="0" applyNumberFormat="1" applyFont="1" applyProtection="1"/>
    <xf numFmtId="4" fontId="6" fillId="0" borderId="14" xfId="0" applyNumberFormat="1" applyFont="1" applyBorder="1" applyProtection="1"/>
    <xf numFmtId="0" fontId="3" fillId="0" borderId="0" xfId="0" applyFont="1" applyAlignment="1" applyProtection="1">
      <alignment horizontal="center"/>
      <protection locked="0"/>
    </xf>
    <xf numFmtId="0" fontId="7" fillId="0" borderId="0" xfId="0" applyFont="1" applyAlignment="1" applyProtection="1">
      <alignment horizontal="left" indent="1"/>
    </xf>
    <xf numFmtId="0" fontId="7" fillId="0" borderId="0" xfId="0" applyFont="1" applyAlignment="1">
      <alignment horizontal="left" indent="1"/>
    </xf>
    <xf numFmtId="0" fontId="5" fillId="0" borderId="0" xfId="0" applyFont="1" applyAlignment="1" applyProtection="1">
      <alignment horizontal="left" indent="1"/>
    </xf>
    <xf numFmtId="0" fontId="5" fillId="0" borderId="0" xfId="0" applyFont="1" applyAlignment="1">
      <alignment horizontal="left" indent="1"/>
    </xf>
    <xf numFmtId="0" fontId="3" fillId="0" borderId="0" xfId="0" applyFont="1" applyAlignment="1" applyProtection="1">
      <alignment horizontal="left" indent="1"/>
      <protection locked="0"/>
    </xf>
    <xf numFmtId="0" fontId="15" fillId="2" borderId="11" xfId="0" applyFont="1" applyFill="1" applyBorder="1" applyAlignment="1" applyProtection="1">
      <alignment horizontal="center"/>
      <protection locked="0"/>
    </xf>
    <xf numFmtId="0" fontId="15" fillId="2" borderId="12" xfId="0" applyFont="1" applyFill="1" applyBorder="1" applyAlignment="1" applyProtection="1">
      <alignment horizontal="center"/>
      <protection locked="0"/>
    </xf>
    <xf numFmtId="0" fontId="15" fillId="2" borderId="13" xfId="0" applyFont="1" applyFill="1" applyBorder="1" applyAlignment="1" applyProtection="1">
      <alignment horizontal="center"/>
      <protection locked="0"/>
    </xf>
    <xf numFmtId="0" fontId="16" fillId="0" borderId="0" xfId="0" applyFont="1" applyAlignment="1" applyProtection="1">
      <alignment horizontal="left"/>
    </xf>
    <xf numFmtId="0" fontId="4" fillId="0" borderId="17" xfId="0" applyFont="1" applyBorder="1"/>
    <xf numFmtId="44" fontId="17" fillId="0" borderId="0" xfId="2" applyFont="1" applyProtection="1">
      <protection locked="0"/>
    </xf>
    <xf numFmtId="0" fontId="17" fillId="0" borderId="0" xfId="0" applyFont="1" applyProtection="1">
      <protection locked="0"/>
    </xf>
    <xf numFmtId="10" fontId="17" fillId="0" borderId="0" xfId="0" applyNumberFormat="1" applyFont="1" applyProtection="1">
      <protection locked="0"/>
    </xf>
    <xf numFmtId="166" fontId="17" fillId="0" borderId="0" xfId="0" applyNumberFormat="1" applyFont="1" applyProtection="1">
      <protection locked="0"/>
    </xf>
    <xf numFmtId="5" fontId="17" fillId="0" borderId="0" xfId="0" applyNumberFormat="1" applyFont="1" applyProtection="1">
      <protection locked="0"/>
    </xf>
    <xf numFmtId="0" fontId="17" fillId="0" borderId="0" xfId="0" applyFont="1" applyProtection="1"/>
    <xf numFmtId="170" fontId="18" fillId="0" borderId="0" xfId="1" applyNumberFormat="1" applyFont="1"/>
    <xf numFmtId="0" fontId="18" fillId="0" borderId="0" xfId="0" applyFont="1"/>
    <xf numFmtId="9" fontId="18" fillId="0" borderId="0" xfId="3" applyFont="1"/>
    <xf numFmtId="1" fontId="17" fillId="0" borderId="0" xfId="0" applyNumberFormat="1" applyFont="1" applyProtection="1">
      <protection locked="0"/>
    </xf>
    <xf numFmtId="0" fontId="17" fillId="0" borderId="14" xfId="0" applyFont="1" applyBorder="1" applyAlignment="1" applyProtection="1">
      <alignment horizontal="center"/>
      <protection locked="0"/>
    </xf>
    <xf numFmtId="7" fontId="3" fillId="0" borderId="0" xfId="0" quotePrefix="1" applyNumberFormat="1" applyFont="1" applyBorder="1" applyAlignment="1" applyProtection="1">
      <alignment horizontal="left"/>
    </xf>
    <xf numFmtId="0" fontId="3" fillId="0" borderId="0" xfId="0" quotePrefix="1" applyFont="1" applyBorder="1"/>
    <xf numFmtId="0" fontId="2" fillId="0" borderId="0" xfId="0" applyFont="1" applyAlignment="1" applyProtection="1">
      <alignment horizontal="center"/>
      <protection locked="0"/>
    </xf>
    <xf numFmtId="0" fontId="3" fillId="0" borderId="0" xfId="0" applyFont="1" applyAlignment="1">
      <alignment horizontal="center"/>
    </xf>
    <xf numFmtId="0" fontId="3" fillId="0" borderId="0" xfId="0" applyFont="1" applyAlignment="1" applyProtection="1">
      <alignment horizontal="center"/>
      <protection locked="0"/>
    </xf>
    <xf numFmtId="0" fontId="3" fillId="0" borderId="0" xfId="0" applyFont="1" applyAlignment="1" applyProtection="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chartsheet" Target="chartsheets/sheet2.xml"/><Relationship Id="rId7" Type="http://schemas.openxmlformats.org/officeDocument/2006/relationships/chartsheet" Target="chartsheets/sheet6.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calcChain" Target="calcChain.xml"/><Relationship Id="rId5" Type="http://schemas.openxmlformats.org/officeDocument/2006/relationships/chartsheet" Target="chartsheets/sheet4.xml"/><Relationship Id="rId10" Type="http://schemas.openxmlformats.org/officeDocument/2006/relationships/sharedStrings" Target="sharedStrings.xml"/><Relationship Id="rId4" Type="http://schemas.openxmlformats.org/officeDocument/2006/relationships/chartsheet" Target="chartsheets/sheet3.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Future</a:t>
            </a:r>
            <a:r>
              <a:rPr lang="en-US" baseline="0"/>
              <a:t> Value of One Sum</a:t>
            </a:r>
            <a:endParaRPr lang="en-US"/>
          </a:p>
        </c:rich>
      </c:tx>
      <c:overlay val="0"/>
    </c:title>
    <c:autoTitleDeleted val="0"/>
    <c:plotArea>
      <c:layout/>
      <c:scatterChart>
        <c:scatterStyle val="smoothMarker"/>
        <c:varyColors val="0"/>
        <c:ser>
          <c:idx val="0"/>
          <c:order val="0"/>
          <c:tx>
            <c:strRef>
              <c:f>TIMEVAL!$J$42</c:f>
              <c:strCache>
                <c:ptCount val="1"/>
                <c:pt idx="0">
                  <c:v>Compound</c:v>
                </c:pt>
              </c:strCache>
            </c:strRef>
          </c:tx>
          <c:marker>
            <c:symbol val="none"/>
          </c:marker>
          <c:xVal>
            <c:numRef>
              <c:f>TIMEVAL!$I$43:$I$62</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TIMEVAL!$J$43:$J$62</c:f>
              <c:numCache>
                <c:formatCode>"$"#,##0.00_);[Red]\("$"#,##0.00\)</c:formatCode>
                <c:ptCount val="20"/>
                <c:pt idx="0">
                  <c:v>1100</c:v>
                </c:pt>
                <c:pt idx="1">
                  <c:v>1210.0000000000002</c:v>
                </c:pt>
                <c:pt idx="2">
                  <c:v>1331.0000000000005</c:v>
                </c:pt>
                <c:pt idx="3">
                  <c:v>1464.1000000000004</c:v>
                </c:pt>
                <c:pt idx="4">
                  <c:v>1610.5100000000004</c:v>
                </c:pt>
                <c:pt idx="5">
                  <c:v>1771.5610000000008</c:v>
                </c:pt>
                <c:pt idx="6">
                  <c:v>1948.7171000000012</c:v>
                </c:pt>
                <c:pt idx="7">
                  <c:v>2143.5888100000011</c:v>
                </c:pt>
                <c:pt idx="8">
                  <c:v>2357.9476910000017</c:v>
                </c:pt>
                <c:pt idx="9">
                  <c:v>2593.7424601000021</c:v>
                </c:pt>
                <c:pt idx="10">
                  <c:v>2853.1167061100023</c:v>
                </c:pt>
                <c:pt idx="11">
                  <c:v>3138.4283767210027</c:v>
                </c:pt>
                <c:pt idx="12">
                  <c:v>3452.271214393103</c:v>
                </c:pt>
                <c:pt idx="13">
                  <c:v>3797.4983358324139</c:v>
                </c:pt>
                <c:pt idx="14">
                  <c:v>4177.248169415655</c:v>
                </c:pt>
                <c:pt idx="15">
                  <c:v>4594.9729863572211</c:v>
                </c:pt>
                <c:pt idx="16">
                  <c:v>5054.4702849929436</c:v>
                </c:pt>
                <c:pt idx="17">
                  <c:v>5559.9173134922376</c:v>
                </c:pt>
                <c:pt idx="18">
                  <c:v>6115.9090448414636</c:v>
                </c:pt>
                <c:pt idx="19">
                  <c:v>6727.4999493256091</c:v>
                </c:pt>
              </c:numCache>
            </c:numRef>
          </c:yVal>
          <c:smooth val="1"/>
        </c:ser>
        <c:ser>
          <c:idx val="1"/>
          <c:order val="1"/>
          <c:tx>
            <c:strRef>
              <c:f>TIMEVAL!$K$42</c:f>
              <c:strCache>
                <c:ptCount val="1"/>
                <c:pt idx="0">
                  <c:v>Simple</c:v>
                </c:pt>
              </c:strCache>
            </c:strRef>
          </c:tx>
          <c:marker>
            <c:symbol val="none"/>
          </c:marker>
          <c:xVal>
            <c:numRef>
              <c:f>TIMEVAL!$I$43:$I$62</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TIMEVAL!$K$43:$K$62</c:f>
              <c:numCache>
                <c:formatCode>_("$"* #,##0.00_);_("$"* \(#,##0.00\);_("$"* "-"??_);_(@_)</c:formatCode>
                <c:ptCount val="20"/>
                <c:pt idx="0">
                  <c:v>1100</c:v>
                </c:pt>
                <c:pt idx="1">
                  <c:v>1200</c:v>
                </c:pt>
                <c:pt idx="2">
                  <c:v>1300</c:v>
                </c:pt>
                <c:pt idx="3">
                  <c:v>1400</c:v>
                </c:pt>
                <c:pt idx="4">
                  <c:v>1500</c:v>
                </c:pt>
                <c:pt idx="5">
                  <c:v>1600</c:v>
                </c:pt>
                <c:pt idx="6">
                  <c:v>1700</c:v>
                </c:pt>
                <c:pt idx="7">
                  <c:v>1800</c:v>
                </c:pt>
                <c:pt idx="8">
                  <c:v>1900</c:v>
                </c:pt>
                <c:pt idx="9">
                  <c:v>2000</c:v>
                </c:pt>
                <c:pt idx="10">
                  <c:v>2100</c:v>
                </c:pt>
                <c:pt idx="11">
                  <c:v>2200</c:v>
                </c:pt>
                <c:pt idx="12">
                  <c:v>2300</c:v>
                </c:pt>
                <c:pt idx="13">
                  <c:v>2400</c:v>
                </c:pt>
                <c:pt idx="14">
                  <c:v>2500</c:v>
                </c:pt>
                <c:pt idx="15">
                  <c:v>2600</c:v>
                </c:pt>
                <c:pt idx="16">
                  <c:v>2700</c:v>
                </c:pt>
                <c:pt idx="17">
                  <c:v>2800</c:v>
                </c:pt>
                <c:pt idx="18">
                  <c:v>2900</c:v>
                </c:pt>
                <c:pt idx="19">
                  <c:v>3000</c:v>
                </c:pt>
              </c:numCache>
            </c:numRef>
          </c:yVal>
          <c:smooth val="1"/>
        </c:ser>
        <c:dLbls>
          <c:showLegendKey val="0"/>
          <c:showVal val="0"/>
          <c:showCatName val="0"/>
          <c:showSerName val="0"/>
          <c:showPercent val="0"/>
          <c:showBubbleSize val="0"/>
        </c:dLbls>
        <c:axId val="275146864"/>
        <c:axId val="275147424"/>
      </c:scatterChart>
      <c:valAx>
        <c:axId val="275146864"/>
        <c:scaling>
          <c:orientation val="minMax"/>
          <c:max val="20"/>
        </c:scaling>
        <c:delete val="0"/>
        <c:axPos val="b"/>
        <c:title>
          <c:tx>
            <c:rich>
              <a:bodyPr/>
              <a:lstStyle/>
              <a:p>
                <a:pPr>
                  <a:defRPr/>
                </a:pPr>
                <a:r>
                  <a:rPr lang="en-US"/>
                  <a:t>Years</a:t>
                </a:r>
              </a:p>
            </c:rich>
          </c:tx>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75147424"/>
        <c:crosses val="autoZero"/>
        <c:crossBetween val="midCat"/>
      </c:valAx>
      <c:valAx>
        <c:axId val="275147424"/>
        <c:scaling>
          <c:orientation val="minMax"/>
        </c:scaling>
        <c:delete val="0"/>
        <c:axPos val="l"/>
        <c:majorGridlines/>
        <c:numFmt formatCode="&quot;$&quot;#,##0_);[Red]\(&quot;$&quot;#,##0\)" sourceLinked="0"/>
        <c:majorTickMark val="none"/>
        <c:minorTickMark val="none"/>
        <c:tickLblPos val="nextTo"/>
        <c:crossAx val="275146864"/>
        <c:crosses val="autoZero"/>
        <c:crossBetween val="midCat"/>
      </c:valAx>
    </c:plotArea>
    <c:legend>
      <c:legendPos val="r"/>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Present</a:t>
            </a:r>
            <a:r>
              <a:rPr lang="en-US" baseline="0"/>
              <a:t> Value of One Sum</a:t>
            </a:r>
            <a:endParaRPr lang="en-US"/>
          </a:p>
        </c:rich>
      </c:tx>
      <c:overlay val="0"/>
    </c:title>
    <c:autoTitleDeleted val="0"/>
    <c:plotArea>
      <c:layout/>
      <c:scatterChart>
        <c:scatterStyle val="smoothMarker"/>
        <c:varyColors val="0"/>
        <c:ser>
          <c:idx val="0"/>
          <c:order val="0"/>
          <c:tx>
            <c:strRef>
              <c:f>TIMEVAL!$K$93</c:f>
              <c:strCache>
                <c:ptCount val="1"/>
                <c:pt idx="0">
                  <c:v>Compound</c:v>
                </c:pt>
              </c:strCache>
            </c:strRef>
          </c:tx>
          <c:marker>
            <c:symbol val="none"/>
          </c:marker>
          <c:xVal>
            <c:numRef>
              <c:f>TIMEVAL!$J$94:$J$111</c:f>
              <c:numCache>
                <c:formatCode>General</c:formatCode>
                <c:ptCount val="1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20</c:v>
                </c:pt>
              </c:numCache>
            </c:numRef>
          </c:xVal>
          <c:yVal>
            <c:numRef>
              <c:f>TIMEVAL!$K$94:$K$111</c:f>
              <c:numCache>
                <c:formatCode>General</c:formatCode>
                <c:ptCount val="18"/>
              </c:numCache>
            </c:numRef>
          </c:yVal>
          <c:smooth val="1"/>
        </c:ser>
        <c:ser>
          <c:idx val="1"/>
          <c:order val="1"/>
          <c:tx>
            <c:strRef>
              <c:f>TIMEVAL!$L$93</c:f>
              <c:strCache>
                <c:ptCount val="1"/>
                <c:pt idx="0">
                  <c:v>Simple</c:v>
                </c:pt>
              </c:strCache>
            </c:strRef>
          </c:tx>
          <c:marker>
            <c:symbol val="none"/>
          </c:marker>
          <c:xVal>
            <c:numRef>
              <c:f>TIMEVAL!$J$94:$J$111</c:f>
              <c:numCache>
                <c:formatCode>General</c:formatCode>
                <c:ptCount val="1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20</c:v>
                </c:pt>
              </c:numCache>
            </c:numRef>
          </c:xVal>
          <c:yVal>
            <c:numRef>
              <c:f>TIMEVAL!$L$94:$L$111</c:f>
              <c:numCache>
                <c:formatCode>General</c:formatCode>
                <c:ptCount val="18"/>
              </c:numCache>
            </c:numRef>
          </c:yVal>
          <c:smooth val="1"/>
        </c:ser>
        <c:dLbls>
          <c:showLegendKey val="0"/>
          <c:showVal val="0"/>
          <c:showCatName val="0"/>
          <c:showSerName val="0"/>
          <c:showPercent val="0"/>
          <c:showBubbleSize val="0"/>
        </c:dLbls>
        <c:axId val="275150784"/>
        <c:axId val="275151344"/>
      </c:scatterChart>
      <c:valAx>
        <c:axId val="275150784"/>
        <c:scaling>
          <c:orientation val="minMax"/>
          <c:max val="20"/>
        </c:scaling>
        <c:delete val="0"/>
        <c:axPos val="b"/>
        <c:title>
          <c:tx>
            <c:rich>
              <a:bodyPr/>
              <a:lstStyle/>
              <a:p>
                <a:pPr>
                  <a:defRPr/>
                </a:pPr>
                <a:r>
                  <a:rPr lang="en-US"/>
                  <a:t>Years</a:t>
                </a:r>
              </a:p>
            </c:rich>
          </c:tx>
          <c:overlay val="0"/>
        </c:title>
        <c:numFmt formatCode="General" sourceLinked="1"/>
        <c:majorTickMark val="none"/>
        <c:minorTickMark val="none"/>
        <c:tickLblPos val="nextTo"/>
        <c:crossAx val="275151344"/>
        <c:crosses val="autoZero"/>
        <c:crossBetween val="midCat"/>
      </c:valAx>
      <c:valAx>
        <c:axId val="275151344"/>
        <c:scaling>
          <c:orientation val="minMax"/>
        </c:scaling>
        <c:delete val="0"/>
        <c:axPos val="l"/>
        <c:majorGridlines/>
        <c:numFmt formatCode="_(* #,##0_);_(* \(#,##0\);_(* &quot;-&quot;_);_(@_)" sourceLinked="0"/>
        <c:majorTickMark val="none"/>
        <c:minorTickMark val="none"/>
        <c:tickLblPos val="nextTo"/>
        <c:crossAx val="275150784"/>
        <c:crosses val="autoZero"/>
        <c:crossBetween val="midCat"/>
      </c:valAx>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TIMEVAL!$K$120</c:f>
          <c:strCache>
            <c:ptCount val="1"/>
            <c:pt idx="0">
              <c:v>Effects of Compounding at 12%</c:v>
            </c:pt>
          </c:strCache>
        </c:strRef>
      </c:tx>
      <c:overlay val="0"/>
    </c:title>
    <c:autoTitleDeleted val="0"/>
    <c:plotArea>
      <c:layout/>
      <c:scatterChart>
        <c:scatterStyle val="smoothMarker"/>
        <c:varyColors val="0"/>
        <c:ser>
          <c:idx val="0"/>
          <c:order val="0"/>
          <c:tx>
            <c:strRef>
              <c:f>TIMEVAL!$K$123:$K$124</c:f>
              <c:strCache>
                <c:ptCount val="2"/>
                <c:pt idx="0">
                  <c:v>SIMPLE</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TIMEVAL!$K$125:$K$144</c:f>
              <c:numCache>
                <c:formatCode>General</c:formatCode>
                <c:ptCount val="20"/>
              </c:numCache>
            </c:numRef>
          </c:yVal>
          <c:smooth val="1"/>
        </c:ser>
        <c:ser>
          <c:idx val="1"/>
          <c:order val="1"/>
          <c:tx>
            <c:strRef>
              <c:f>TIMEVAL!$L$123:$L$124</c:f>
              <c:strCache>
                <c:ptCount val="2"/>
                <c:pt idx="0">
                  <c:v>1</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TIMEVAL!$L$125:$L$144</c:f>
              <c:numCache>
                <c:formatCode>General</c:formatCode>
                <c:ptCount val="20"/>
              </c:numCache>
            </c:numRef>
          </c:yVal>
          <c:smooth val="1"/>
        </c:ser>
        <c:ser>
          <c:idx val="2"/>
          <c:order val="2"/>
          <c:tx>
            <c:strRef>
              <c:f>TIMEVAL!$M$123:$M$124</c:f>
              <c:strCache>
                <c:ptCount val="2"/>
                <c:pt idx="0">
                  <c:v>2</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TIMEVAL!$M$125:$M$144</c:f>
              <c:numCache>
                <c:formatCode>General</c:formatCode>
                <c:ptCount val="20"/>
              </c:numCache>
            </c:numRef>
          </c:yVal>
          <c:smooth val="1"/>
        </c:ser>
        <c:ser>
          <c:idx val="3"/>
          <c:order val="3"/>
          <c:tx>
            <c:strRef>
              <c:f>TIMEVAL!$N$123:$N$124</c:f>
              <c:strCache>
                <c:ptCount val="2"/>
                <c:pt idx="0">
                  <c:v>4</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TIMEVAL!$N$125:$N$144</c:f>
              <c:numCache>
                <c:formatCode>General</c:formatCode>
                <c:ptCount val="20"/>
              </c:numCache>
            </c:numRef>
          </c:yVal>
          <c:smooth val="1"/>
        </c:ser>
        <c:ser>
          <c:idx val="4"/>
          <c:order val="4"/>
          <c:tx>
            <c:strRef>
              <c:f>TIMEVAL!$O$123:$O$124</c:f>
              <c:strCache>
                <c:ptCount val="2"/>
                <c:pt idx="0">
                  <c:v>12</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TIMEVAL!$O$125:$O$144</c:f>
              <c:numCache>
                <c:formatCode>General</c:formatCode>
                <c:ptCount val="20"/>
              </c:numCache>
            </c:numRef>
          </c:yVal>
          <c:smooth val="1"/>
        </c:ser>
        <c:ser>
          <c:idx val="5"/>
          <c:order val="5"/>
          <c:tx>
            <c:strRef>
              <c:f>TIMEVAL!$P$123:$P$124</c:f>
              <c:strCache>
                <c:ptCount val="2"/>
                <c:pt idx="0">
                  <c:v>365</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TIMEVAL!$P$125:$P$144</c:f>
              <c:numCache>
                <c:formatCode>General</c:formatCode>
                <c:ptCount val="20"/>
              </c:numCache>
            </c:numRef>
          </c:yVal>
          <c:smooth val="1"/>
        </c:ser>
        <c:dLbls>
          <c:showLegendKey val="0"/>
          <c:showVal val="0"/>
          <c:showCatName val="0"/>
          <c:showSerName val="0"/>
          <c:showPercent val="0"/>
          <c:showBubbleSize val="0"/>
        </c:dLbls>
        <c:axId val="275156944"/>
        <c:axId val="275157504"/>
      </c:scatterChart>
      <c:valAx>
        <c:axId val="275156944"/>
        <c:scaling>
          <c:orientation val="minMax"/>
          <c:max val="20"/>
        </c:scaling>
        <c:delete val="0"/>
        <c:axPos val="b"/>
        <c:title>
          <c:tx>
            <c:rich>
              <a:bodyPr/>
              <a:lstStyle/>
              <a:p>
                <a:pPr>
                  <a:defRPr/>
                </a:pPr>
                <a:r>
                  <a:rPr lang="en-US"/>
                  <a:t>Years</a:t>
                </a:r>
              </a:p>
            </c:rich>
          </c:tx>
          <c:overlay val="0"/>
        </c:title>
        <c:numFmt formatCode="General" sourceLinked="1"/>
        <c:majorTickMark val="none"/>
        <c:minorTickMark val="none"/>
        <c:tickLblPos val="nextTo"/>
        <c:crossAx val="275157504"/>
        <c:crosses val="autoZero"/>
        <c:crossBetween val="midCat"/>
      </c:valAx>
      <c:valAx>
        <c:axId val="275157504"/>
        <c:scaling>
          <c:orientation val="minMax"/>
        </c:scaling>
        <c:delete val="0"/>
        <c:axPos val="l"/>
        <c:majorGridlines/>
        <c:numFmt formatCode="_(* #,##0_);_(* \(#,##0\);_(* &quot;-&quot;_);_(@_)" sourceLinked="0"/>
        <c:majorTickMark val="none"/>
        <c:minorTickMark val="none"/>
        <c:tickLblPos val="nextTo"/>
        <c:crossAx val="275156944"/>
        <c:crosses val="autoZero"/>
        <c:crossBetween val="midCat"/>
      </c:valAx>
    </c:plotArea>
    <c:legend>
      <c:legendPos val="r"/>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TIMEVAL!$K$120</c:f>
          <c:strCache>
            <c:ptCount val="1"/>
            <c:pt idx="0">
              <c:v>Effects of Compounding at 12%</c:v>
            </c:pt>
          </c:strCache>
        </c:strRef>
      </c:tx>
      <c:overlay val="0"/>
      <c:txPr>
        <a:bodyPr/>
        <a:lstStyle/>
        <a:p>
          <a:pPr>
            <a:defRPr/>
          </a:pPr>
          <a:endParaRPr lang="en-US"/>
        </a:p>
      </c:txPr>
    </c:title>
    <c:autoTitleDeleted val="0"/>
    <c:plotArea>
      <c:layout/>
      <c:scatterChart>
        <c:scatterStyle val="smoothMarker"/>
        <c:varyColors val="0"/>
        <c:ser>
          <c:idx val="0"/>
          <c:order val="0"/>
          <c:tx>
            <c:strRef>
              <c:f>TIMEVAL!$K$123:$K$124</c:f>
              <c:strCache>
                <c:ptCount val="2"/>
                <c:pt idx="0">
                  <c:v>SIMPLE</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TIMEVAL!$K$125:$K$144</c:f>
              <c:numCache>
                <c:formatCode>General</c:formatCode>
                <c:ptCount val="20"/>
              </c:numCache>
            </c:numRef>
          </c:yVal>
          <c:smooth val="1"/>
        </c:ser>
        <c:ser>
          <c:idx val="1"/>
          <c:order val="1"/>
          <c:tx>
            <c:strRef>
              <c:f>TIMEVAL!$L$123:$L$124</c:f>
              <c:strCache>
                <c:ptCount val="2"/>
                <c:pt idx="0">
                  <c:v>1</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TIMEVAL!$L$125:$L$144</c:f>
              <c:numCache>
                <c:formatCode>General</c:formatCode>
                <c:ptCount val="20"/>
              </c:numCache>
            </c:numRef>
          </c:yVal>
          <c:smooth val="1"/>
        </c:ser>
        <c:ser>
          <c:idx val="2"/>
          <c:order val="2"/>
          <c:tx>
            <c:strRef>
              <c:f>TIMEVAL!$M$123:$M$124</c:f>
              <c:strCache>
                <c:ptCount val="2"/>
                <c:pt idx="0">
                  <c:v>2</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TIMEVAL!$M$125:$M$144</c:f>
              <c:numCache>
                <c:formatCode>General</c:formatCode>
                <c:ptCount val="20"/>
              </c:numCache>
            </c:numRef>
          </c:yVal>
          <c:smooth val="1"/>
        </c:ser>
        <c:ser>
          <c:idx val="3"/>
          <c:order val="3"/>
          <c:tx>
            <c:strRef>
              <c:f>TIMEVAL!$N$123:$N$124</c:f>
              <c:strCache>
                <c:ptCount val="2"/>
                <c:pt idx="0">
                  <c:v>4</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TIMEVAL!$N$125:$N$144</c:f>
              <c:numCache>
                <c:formatCode>General</c:formatCode>
                <c:ptCount val="20"/>
              </c:numCache>
            </c:numRef>
          </c:yVal>
          <c:smooth val="1"/>
        </c:ser>
        <c:ser>
          <c:idx val="4"/>
          <c:order val="4"/>
          <c:tx>
            <c:strRef>
              <c:f>TIMEVAL!$O$123:$O$124</c:f>
              <c:strCache>
                <c:ptCount val="2"/>
                <c:pt idx="0">
                  <c:v>12</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TIMEVAL!$O$125:$O$144</c:f>
              <c:numCache>
                <c:formatCode>General</c:formatCode>
                <c:ptCount val="20"/>
              </c:numCache>
            </c:numRef>
          </c:yVal>
          <c:smooth val="1"/>
        </c:ser>
        <c:ser>
          <c:idx val="5"/>
          <c:order val="5"/>
          <c:tx>
            <c:strRef>
              <c:f>TIMEVAL!$P$123:$P$124</c:f>
              <c:strCache>
                <c:ptCount val="2"/>
                <c:pt idx="0">
                  <c:v>365</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TIMEVAL!$P$125:$P$144</c:f>
              <c:numCache>
                <c:formatCode>General</c:formatCode>
                <c:ptCount val="20"/>
              </c:numCache>
            </c:numRef>
          </c:yVal>
          <c:smooth val="1"/>
        </c:ser>
        <c:dLbls>
          <c:showLegendKey val="0"/>
          <c:showVal val="0"/>
          <c:showCatName val="0"/>
          <c:showSerName val="0"/>
          <c:showPercent val="0"/>
          <c:showBubbleSize val="0"/>
        </c:dLbls>
        <c:axId val="275163104"/>
        <c:axId val="275163664"/>
      </c:scatterChart>
      <c:valAx>
        <c:axId val="275163104"/>
        <c:scaling>
          <c:orientation val="minMax"/>
          <c:max val="20"/>
          <c:min val="15"/>
        </c:scaling>
        <c:delete val="0"/>
        <c:axPos val="b"/>
        <c:title>
          <c:tx>
            <c:rich>
              <a:bodyPr/>
              <a:lstStyle/>
              <a:p>
                <a:pPr>
                  <a:defRPr/>
                </a:pPr>
                <a:r>
                  <a:rPr lang="en-US"/>
                  <a:t>Years</a:t>
                </a:r>
              </a:p>
            </c:rich>
          </c:tx>
          <c:overlay val="0"/>
        </c:title>
        <c:numFmt formatCode="General" sourceLinked="1"/>
        <c:majorTickMark val="none"/>
        <c:minorTickMark val="none"/>
        <c:tickLblPos val="nextTo"/>
        <c:crossAx val="275163664"/>
        <c:crosses val="autoZero"/>
        <c:crossBetween val="midCat"/>
        <c:majorUnit val="1"/>
      </c:valAx>
      <c:valAx>
        <c:axId val="275163664"/>
        <c:scaling>
          <c:orientation val="minMax"/>
        </c:scaling>
        <c:delete val="0"/>
        <c:axPos val="l"/>
        <c:majorGridlines/>
        <c:numFmt formatCode="_(* #,##0_);_(* \(#,##0\);_(* &quot;-&quot;_);_(@_)" sourceLinked="0"/>
        <c:majorTickMark val="none"/>
        <c:minorTickMark val="none"/>
        <c:tickLblPos val="nextTo"/>
        <c:crossAx val="275163104"/>
        <c:crosses val="autoZero"/>
        <c:crossBetween val="midCat"/>
      </c:valAx>
    </c:plotArea>
    <c:legend>
      <c:legendPos val="r"/>
      <c:overlay val="0"/>
    </c:legend>
    <c:plotVisOnly val="1"/>
    <c:dispBlanksAs val="gap"/>
    <c:showDLblsOverMax val="0"/>
  </c:char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Payment,</a:t>
            </a:r>
            <a:r>
              <a:rPr lang="en-US" baseline="0"/>
              <a:t> Interest, and Priciple Through Life of Loan</a:t>
            </a:r>
            <a:endParaRPr lang="en-US"/>
          </a:p>
        </c:rich>
      </c:tx>
      <c:overlay val="0"/>
    </c:title>
    <c:autoTitleDeleted val="0"/>
    <c:plotArea>
      <c:layout>
        <c:manualLayout>
          <c:layoutTarget val="inner"/>
          <c:xMode val="edge"/>
          <c:yMode val="edge"/>
          <c:x val="8.5402571071512834E-2"/>
          <c:y val="9.1522695062790912E-2"/>
          <c:w val="0.75866325255403044"/>
          <c:h val="0.79170535167606493"/>
        </c:manualLayout>
      </c:layout>
      <c:scatterChart>
        <c:scatterStyle val="smoothMarker"/>
        <c:varyColors val="0"/>
        <c:ser>
          <c:idx val="0"/>
          <c:order val="0"/>
          <c:tx>
            <c:v>Payment</c:v>
          </c:tx>
          <c:marker>
            <c:symbol val="none"/>
          </c:marker>
          <c:xVal>
            <c:numRef>
              <c:f>TIMEVAL!$B$312:$B$342</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TIMEVAL!$C$312:$C$342</c:f>
              <c:numCache>
                <c:formatCode>"$"#,##0.00_);[Red]\("$"#,##0.00\)</c:formatCode>
                <c:ptCount val="31"/>
              </c:numCache>
            </c:numRef>
          </c:yVal>
          <c:smooth val="1"/>
        </c:ser>
        <c:ser>
          <c:idx val="1"/>
          <c:order val="1"/>
          <c:tx>
            <c:v>Interest</c:v>
          </c:tx>
          <c:marker>
            <c:symbol val="none"/>
          </c:marker>
          <c:xVal>
            <c:numRef>
              <c:f>TIMEVAL!$B$312:$B$342</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TIMEVAL!$D$312:$D$342</c:f>
              <c:numCache>
                <c:formatCode>_(* #,##0.00_);_(* \(#,##0.00\);_(* "-"??_);_(@_)</c:formatCode>
                <c:ptCount val="31"/>
              </c:numCache>
            </c:numRef>
          </c:yVal>
          <c:smooth val="1"/>
        </c:ser>
        <c:ser>
          <c:idx val="2"/>
          <c:order val="2"/>
          <c:tx>
            <c:v>Principle</c:v>
          </c:tx>
          <c:marker>
            <c:symbol val="none"/>
          </c:marker>
          <c:xVal>
            <c:numRef>
              <c:f>TIMEVAL!$B$312:$B$342</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TIMEVAL!$E$312:$E$342</c:f>
              <c:numCache>
                <c:formatCode>"$"#,##0.00_);[Red]\("$"#,##0.00\)</c:formatCode>
                <c:ptCount val="31"/>
              </c:numCache>
            </c:numRef>
          </c:yVal>
          <c:smooth val="1"/>
        </c:ser>
        <c:dLbls>
          <c:showLegendKey val="0"/>
          <c:showVal val="0"/>
          <c:showCatName val="0"/>
          <c:showSerName val="0"/>
          <c:showPercent val="0"/>
          <c:showBubbleSize val="0"/>
        </c:dLbls>
        <c:axId val="275167584"/>
        <c:axId val="275168144"/>
      </c:scatterChart>
      <c:valAx>
        <c:axId val="275167584"/>
        <c:scaling>
          <c:orientation val="minMax"/>
          <c:max val="30"/>
        </c:scaling>
        <c:delete val="0"/>
        <c:axPos val="b"/>
        <c:title>
          <c:tx>
            <c:rich>
              <a:bodyPr/>
              <a:lstStyle/>
              <a:p>
                <a:pPr>
                  <a:defRPr/>
                </a:pPr>
                <a:r>
                  <a:rPr lang="en-US"/>
                  <a:t>Years</a:t>
                </a:r>
              </a:p>
            </c:rich>
          </c:tx>
          <c:overlay val="0"/>
        </c:title>
        <c:numFmt formatCode="General" sourceLinked="1"/>
        <c:majorTickMark val="none"/>
        <c:minorTickMark val="none"/>
        <c:tickLblPos val="nextTo"/>
        <c:crossAx val="275168144"/>
        <c:crosses val="autoZero"/>
        <c:crossBetween val="midCat"/>
      </c:valAx>
      <c:valAx>
        <c:axId val="275168144"/>
        <c:scaling>
          <c:orientation val="minMax"/>
        </c:scaling>
        <c:delete val="0"/>
        <c:axPos val="l"/>
        <c:majorGridlines/>
        <c:numFmt formatCode="_(&quot;$&quot;* #,##0_);_(&quot;$&quot;* \(#,##0\);_(&quot;$&quot;* &quot;-&quot;_);_(@_)" sourceLinked="0"/>
        <c:majorTickMark val="none"/>
        <c:minorTickMark val="none"/>
        <c:tickLblPos val="nextTo"/>
        <c:crossAx val="275167584"/>
        <c:crosses val="autoZero"/>
        <c:crossBetween val="midCat"/>
      </c:valAx>
    </c:plotArea>
    <c:legend>
      <c:legendPos val="r"/>
      <c:layout>
        <c:manualLayout>
          <c:xMode val="edge"/>
          <c:yMode val="edge"/>
          <c:x val="0.86488340455778234"/>
          <c:y val="0.47468865739254057"/>
          <c:w val="9.7743248242693315E-2"/>
          <c:h val="0.11799617217505237"/>
        </c:manualLayout>
      </c:layout>
      <c:overlay val="0"/>
    </c:legend>
    <c:plotVisOnly val="1"/>
    <c:dispBlanksAs val="gap"/>
    <c:showDLblsOverMax val="0"/>
  </c:char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Actual Payments versus Balance of Loan</a:t>
            </a:r>
          </a:p>
        </c:rich>
      </c:tx>
      <c:overlay val="0"/>
    </c:title>
    <c:autoTitleDeleted val="0"/>
    <c:plotArea>
      <c:layout/>
      <c:scatterChart>
        <c:scatterStyle val="smoothMarker"/>
        <c:varyColors val="0"/>
        <c:ser>
          <c:idx val="0"/>
          <c:order val="0"/>
          <c:tx>
            <c:v>Balance of Loan</c:v>
          </c:tx>
          <c:marker>
            <c:symbol val="none"/>
          </c:marker>
          <c:xVal>
            <c:numRef>
              <c:f>TIMEVAL!$B$312:$B$342</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TIMEVAL!$F$312:$F$342</c:f>
              <c:numCache>
                <c:formatCode>_(* #,##0.00_);_(* \(#,##0.00\);_(* "-"??_);_(@_)</c:formatCode>
                <c:ptCount val="31"/>
                <c:pt idx="0">
                  <c:v>150000</c:v>
                </c:pt>
              </c:numCache>
            </c:numRef>
          </c:yVal>
          <c:smooth val="1"/>
        </c:ser>
        <c:ser>
          <c:idx val="1"/>
          <c:order val="1"/>
          <c:tx>
            <c:v>Total Paid on Laon</c:v>
          </c:tx>
          <c:marker>
            <c:symbol val="none"/>
          </c:marker>
          <c:xVal>
            <c:numRef>
              <c:f>TIMEVAL!$B$312:$B$342</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TIMEVAL!$G$312:$G$342</c:f>
              <c:numCache>
                <c:formatCode>_(* #,##0.00_);_(* \(#,##0.00\);_(* "-"??_);_(@_)</c:formatCode>
                <c:ptCount val="31"/>
              </c:numCache>
            </c:numRef>
          </c:yVal>
          <c:smooth val="1"/>
        </c:ser>
        <c:dLbls>
          <c:showLegendKey val="0"/>
          <c:showVal val="0"/>
          <c:showCatName val="0"/>
          <c:showSerName val="0"/>
          <c:showPercent val="0"/>
          <c:showBubbleSize val="0"/>
        </c:dLbls>
        <c:axId val="275171504"/>
        <c:axId val="275172064"/>
      </c:scatterChart>
      <c:valAx>
        <c:axId val="275171504"/>
        <c:scaling>
          <c:orientation val="minMax"/>
          <c:max val="30"/>
        </c:scaling>
        <c:delete val="0"/>
        <c:axPos val="b"/>
        <c:title>
          <c:tx>
            <c:rich>
              <a:bodyPr/>
              <a:lstStyle/>
              <a:p>
                <a:pPr>
                  <a:defRPr/>
                </a:pPr>
                <a:r>
                  <a:rPr lang="en-US"/>
                  <a:t>Years</a:t>
                </a:r>
              </a:p>
            </c:rich>
          </c:tx>
          <c:overlay val="0"/>
        </c:title>
        <c:numFmt formatCode="General" sourceLinked="1"/>
        <c:majorTickMark val="none"/>
        <c:minorTickMark val="none"/>
        <c:tickLblPos val="nextTo"/>
        <c:crossAx val="275172064"/>
        <c:crosses val="autoZero"/>
        <c:crossBetween val="midCat"/>
      </c:valAx>
      <c:valAx>
        <c:axId val="275172064"/>
        <c:scaling>
          <c:orientation val="minMax"/>
          <c:max val="600000"/>
        </c:scaling>
        <c:delete val="0"/>
        <c:axPos val="l"/>
        <c:majorGridlines/>
        <c:numFmt formatCode="_(&quot;$&quot;* #,##0_);_(&quot;$&quot;* \(#,##0\);_(&quot;$&quot;* &quot;-&quot;_);_(@_)" sourceLinked="0"/>
        <c:majorTickMark val="none"/>
        <c:minorTickMark val="none"/>
        <c:tickLblPos val="nextTo"/>
        <c:crossAx val="275171504"/>
        <c:crosses val="autoZero"/>
        <c:crossBetween val="midCat"/>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chartsheets/sheet1.xml><?xml version="1.0" encoding="utf-8"?>
<chartsheet xmlns="http://schemas.openxmlformats.org/spreadsheetml/2006/main" xmlns:r="http://schemas.openxmlformats.org/officeDocument/2006/relationships">
  <sheetPr/>
  <sheetViews>
    <sheetView zoomScale="90" workbookViewId="0"/>
  </sheetViews>
  <pageMargins left="0.75" right="0.75" top="1" bottom="1" header="0.5" footer="0.5"/>
  <headerFooter alignWithMargins="0"/>
  <drawing r:id="rId1"/>
</chartsheet>
</file>

<file path=xl/chartsheets/sheet2.xml><?xml version="1.0" encoding="utf-8"?>
<chartsheet xmlns="http://schemas.openxmlformats.org/spreadsheetml/2006/main" xmlns:r="http://schemas.openxmlformats.org/officeDocument/2006/relationships">
  <sheetPr/>
  <sheetViews>
    <sheetView zoomScale="90" workbookViewId="0"/>
  </sheetViews>
  <pageMargins left="0.75" right="0.75" top="1" bottom="1" header="0.5" footer="0.5"/>
  <headerFooter alignWithMargins="0"/>
  <drawing r:id="rId1"/>
</chartsheet>
</file>

<file path=xl/chartsheets/sheet3.xml><?xml version="1.0" encoding="utf-8"?>
<chartsheet xmlns="http://schemas.openxmlformats.org/spreadsheetml/2006/main" xmlns:r="http://schemas.openxmlformats.org/officeDocument/2006/relationships">
  <sheetPr/>
  <sheetViews>
    <sheetView zoomScale="90" workbookViewId="0"/>
  </sheetViews>
  <pageMargins left="0.75" right="0.75" top="1" bottom="1" header="0.5" footer="0.5"/>
  <headerFooter alignWithMargins="0"/>
  <drawing r:id="rId1"/>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chartsheets/sheet6.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9859197A-FA1B-4556-9391-CC73B330343D}"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en-US"/>
        </a:p>
      </dgm:t>
    </dgm:pt>
    <dgm:pt modelId="{3AE61DD6-DB37-4510-AEBB-481027E4D0C9}">
      <dgm:prSet phldrT="[Text]"/>
      <dgm:spPr>
        <a:scene3d>
          <a:camera prst="orthographicFront"/>
          <a:lightRig rig="threePt" dir="t"/>
        </a:scene3d>
        <a:sp3d>
          <a:bevelT/>
        </a:sp3d>
      </dgm:spPr>
      <dgm:t>
        <a:bodyPr/>
        <a:lstStyle/>
        <a:p>
          <a:r>
            <a:rPr lang="en-US"/>
            <a:t>The real rate of interest</a:t>
          </a:r>
        </a:p>
      </dgm:t>
    </dgm:pt>
    <dgm:pt modelId="{0CE0A4F8-C92E-4128-8715-A9BB6A8A1A02}" type="parTrans" cxnId="{73BDE145-DC42-40BB-BEBD-AD7C4C9EB98A}">
      <dgm:prSet/>
      <dgm:spPr/>
      <dgm:t>
        <a:bodyPr/>
        <a:lstStyle/>
        <a:p>
          <a:endParaRPr lang="en-US"/>
        </a:p>
      </dgm:t>
    </dgm:pt>
    <dgm:pt modelId="{011C3EA6-58AC-45E5-B2C7-1A45F5297ACC}" type="sibTrans" cxnId="{73BDE145-DC42-40BB-BEBD-AD7C4C9EB98A}">
      <dgm:prSet/>
      <dgm:spPr/>
      <dgm:t>
        <a:bodyPr/>
        <a:lstStyle/>
        <a:p>
          <a:endParaRPr lang="en-US"/>
        </a:p>
      </dgm:t>
    </dgm:pt>
    <dgm:pt modelId="{1AD7594F-C1E1-4753-B121-004BC609BA6E}">
      <dgm:prSet phldrT="[Text]"/>
      <dgm:spPr>
        <a:scene3d>
          <a:camera prst="orthographicFront"/>
          <a:lightRig rig="threePt" dir="t"/>
        </a:scene3d>
        <a:sp3d>
          <a:bevelT/>
        </a:sp3d>
      </dgm:spPr>
      <dgm:t>
        <a:bodyPr/>
        <a:lstStyle/>
        <a:p>
          <a:r>
            <a:rPr lang="en-US"/>
            <a:t>Expected inflation rate</a:t>
          </a:r>
        </a:p>
      </dgm:t>
    </dgm:pt>
    <dgm:pt modelId="{4B5F8AE2-C4E1-4985-AFED-D883DA183E91}" type="parTrans" cxnId="{DB25A13C-6EE3-4145-B706-873B2D23559E}">
      <dgm:prSet/>
      <dgm:spPr/>
      <dgm:t>
        <a:bodyPr/>
        <a:lstStyle/>
        <a:p>
          <a:endParaRPr lang="en-US"/>
        </a:p>
      </dgm:t>
    </dgm:pt>
    <dgm:pt modelId="{AAA98B32-DD2F-4080-BD03-4BEEA5CAB13C}" type="sibTrans" cxnId="{DB25A13C-6EE3-4145-B706-873B2D23559E}">
      <dgm:prSet/>
      <dgm:spPr/>
      <dgm:t>
        <a:bodyPr/>
        <a:lstStyle/>
        <a:p>
          <a:endParaRPr lang="en-US"/>
        </a:p>
      </dgm:t>
    </dgm:pt>
    <dgm:pt modelId="{1B932129-F531-48D0-8C91-5C9072937022}">
      <dgm:prSet phldrT="[Text]"/>
      <dgm:spPr>
        <a:scene3d>
          <a:camera prst="orthographicFront"/>
          <a:lightRig rig="threePt" dir="t"/>
        </a:scene3d>
        <a:sp3d>
          <a:bevelT/>
        </a:sp3d>
      </dgm:spPr>
      <dgm:t>
        <a:bodyPr/>
        <a:lstStyle/>
        <a:p>
          <a:r>
            <a:rPr lang="en-US"/>
            <a:t>Risk Premium</a:t>
          </a:r>
        </a:p>
      </dgm:t>
    </dgm:pt>
    <dgm:pt modelId="{24E8D3D5-6B1A-4E93-B0A8-8CF073584901}" type="parTrans" cxnId="{5845500F-422E-4209-AB1F-A0D8AE627F1B}">
      <dgm:prSet/>
      <dgm:spPr/>
      <dgm:t>
        <a:bodyPr/>
        <a:lstStyle/>
        <a:p>
          <a:endParaRPr lang="en-US"/>
        </a:p>
      </dgm:t>
    </dgm:pt>
    <dgm:pt modelId="{1A7D83A0-265B-4D70-9C65-AE3783E8D424}" type="sibTrans" cxnId="{5845500F-422E-4209-AB1F-A0D8AE627F1B}">
      <dgm:prSet/>
      <dgm:spPr/>
      <dgm:t>
        <a:bodyPr/>
        <a:lstStyle/>
        <a:p>
          <a:endParaRPr lang="en-US"/>
        </a:p>
      </dgm:t>
    </dgm:pt>
    <dgm:pt modelId="{89BE8130-48DF-40E6-9E25-9A89CC37DAB1}" type="pres">
      <dgm:prSet presAssocID="{9859197A-FA1B-4556-9391-CC73B330343D}" presName="linear" presStyleCnt="0">
        <dgm:presLayoutVars>
          <dgm:animLvl val="lvl"/>
          <dgm:resizeHandles val="exact"/>
        </dgm:presLayoutVars>
      </dgm:prSet>
      <dgm:spPr/>
      <dgm:t>
        <a:bodyPr/>
        <a:lstStyle/>
        <a:p>
          <a:endParaRPr lang="en-US"/>
        </a:p>
      </dgm:t>
    </dgm:pt>
    <dgm:pt modelId="{8B5878FE-7F28-4706-84C9-25884B74595B}" type="pres">
      <dgm:prSet presAssocID="{3AE61DD6-DB37-4510-AEBB-481027E4D0C9}" presName="parentText" presStyleLbl="node1" presStyleIdx="0" presStyleCnt="3">
        <dgm:presLayoutVars>
          <dgm:chMax val="0"/>
          <dgm:bulletEnabled val="1"/>
        </dgm:presLayoutVars>
      </dgm:prSet>
      <dgm:spPr/>
      <dgm:t>
        <a:bodyPr/>
        <a:lstStyle/>
        <a:p>
          <a:endParaRPr lang="en-US"/>
        </a:p>
      </dgm:t>
    </dgm:pt>
    <dgm:pt modelId="{B5232C14-BDCC-484F-A202-7ED7F73B4C74}" type="pres">
      <dgm:prSet presAssocID="{011C3EA6-58AC-45E5-B2C7-1A45F5297ACC}" presName="spacer" presStyleCnt="0"/>
      <dgm:spPr>
        <a:scene3d>
          <a:camera prst="orthographicFront"/>
          <a:lightRig rig="threePt" dir="t"/>
        </a:scene3d>
        <a:sp3d>
          <a:bevelT/>
        </a:sp3d>
      </dgm:spPr>
    </dgm:pt>
    <dgm:pt modelId="{5BFECC97-D438-4FDF-9F06-4645B9920EC0}" type="pres">
      <dgm:prSet presAssocID="{1AD7594F-C1E1-4753-B121-004BC609BA6E}" presName="parentText" presStyleLbl="node1" presStyleIdx="1" presStyleCnt="3">
        <dgm:presLayoutVars>
          <dgm:chMax val="0"/>
          <dgm:bulletEnabled val="1"/>
        </dgm:presLayoutVars>
      </dgm:prSet>
      <dgm:spPr/>
      <dgm:t>
        <a:bodyPr/>
        <a:lstStyle/>
        <a:p>
          <a:endParaRPr lang="en-US"/>
        </a:p>
      </dgm:t>
    </dgm:pt>
    <dgm:pt modelId="{66E60BB2-3A5B-4C9E-9736-E2E00FC2D33C}" type="pres">
      <dgm:prSet presAssocID="{AAA98B32-DD2F-4080-BD03-4BEEA5CAB13C}" presName="spacer" presStyleCnt="0"/>
      <dgm:spPr>
        <a:scene3d>
          <a:camera prst="orthographicFront"/>
          <a:lightRig rig="threePt" dir="t"/>
        </a:scene3d>
        <a:sp3d>
          <a:bevelT/>
        </a:sp3d>
      </dgm:spPr>
    </dgm:pt>
    <dgm:pt modelId="{FB6986B1-B3D3-4C07-973A-9B7655AF6C28}" type="pres">
      <dgm:prSet presAssocID="{1B932129-F531-48D0-8C91-5C9072937022}" presName="parentText" presStyleLbl="node1" presStyleIdx="2" presStyleCnt="3">
        <dgm:presLayoutVars>
          <dgm:chMax val="0"/>
          <dgm:bulletEnabled val="1"/>
        </dgm:presLayoutVars>
      </dgm:prSet>
      <dgm:spPr/>
      <dgm:t>
        <a:bodyPr/>
        <a:lstStyle/>
        <a:p>
          <a:endParaRPr lang="en-US"/>
        </a:p>
      </dgm:t>
    </dgm:pt>
  </dgm:ptLst>
  <dgm:cxnLst>
    <dgm:cxn modelId="{37B58594-9201-479D-8511-EED711A56149}" type="presOf" srcId="{1B932129-F531-48D0-8C91-5C9072937022}" destId="{FB6986B1-B3D3-4C07-973A-9B7655AF6C28}" srcOrd="0" destOrd="0" presId="urn:microsoft.com/office/officeart/2005/8/layout/vList2"/>
    <dgm:cxn modelId="{DB25A13C-6EE3-4145-B706-873B2D23559E}" srcId="{9859197A-FA1B-4556-9391-CC73B330343D}" destId="{1AD7594F-C1E1-4753-B121-004BC609BA6E}" srcOrd="1" destOrd="0" parTransId="{4B5F8AE2-C4E1-4985-AFED-D883DA183E91}" sibTransId="{AAA98B32-DD2F-4080-BD03-4BEEA5CAB13C}"/>
    <dgm:cxn modelId="{8FEF5B27-1148-4273-B760-4C0223E4BDCA}" type="presOf" srcId="{3AE61DD6-DB37-4510-AEBB-481027E4D0C9}" destId="{8B5878FE-7F28-4706-84C9-25884B74595B}" srcOrd="0" destOrd="0" presId="urn:microsoft.com/office/officeart/2005/8/layout/vList2"/>
    <dgm:cxn modelId="{73BDE145-DC42-40BB-BEBD-AD7C4C9EB98A}" srcId="{9859197A-FA1B-4556-9391-CC73B330343D}" destId="{3AE61DD6-DB37-4510-AEBB-481027E4D0C9}" srcOrd="0" destOrd="0" parTransId="{0CE0A4F8-C92E-4128-8715-A9BB6A8A1A02}" sibTransId="{011C3EA6-58AC-45E5-B2C7-1A45F5297ACC}"/>
    <dgm:cxn modelId="{CFF031DE-289A-463B-94B5-EC6BA69B9977}" type="presOf" srcId="{9859197A-FA1B-4556-9391-CC73B330343D}" destId="{89BE8130-48DF-40E6-9E25-9A89CC37DAB1}" srcOrd="0" destOrd="0" presId="urn:microsoft.com/office/officeart/2005/8/layout/vList2"/>
    <dgm:cxn modelId="{5845500F-422E-4209-AB1F-A0D8AE627F1B}" srcId="{9859197A-FA1B-4556-9391-CC73B330343D}" destId="{1B932129-F531-48D0-8C91-5C9072937022}" srcOrd="2" destOrd="0" parTransId="{24E8D3D5-6B1A-4E93-B0A8-8CF073584901}" sibTransId="{1A7D83A0-265B-4D70-9C65-AE3783E8D424}"/>
    <dgm:cxn modelId="{EC62FCCE-ED99-4CB1-A4A3-2F5D36B4C2F4}" type="presOf" srcId="{1AD7594F-C1E1-4753-B121-004BC609BA6E}" destId="{5BFECC97-D438-4FDF-9F06-4645B9920EC0}" srcOrd="0" destOrd="0" presId="urn:microsoft.com/office/officeart/2005/8/layout/vList2"/>
    <dgm:cxn modelId="{15C29184-08C8-47EC-AC85-78ADD70B5502}" type="presParOf" srcId="{89BE8130-48DF-40E6-9E25-9A89CC37DAB1}" destId="{8B5878FE-7F28-4706-84C9-25884B74595B}" srcOrd="0" destOrd="0" presId="urn:microsoft.com/office/officeart/2005/8/layout/vList2"/>
    <dgm:cxn modelId="{ED21102C-288E-4788-8EA1-C7F5066160F8}" type="presParOf" srcId="{89BE8130-48DF-40E6-9E25-9A89CC37DAB1}" destId="{B5232C14-BDCC-484F-A202-7ED7F73B4C74}" srcOrd="1" destOrd="0" presId="urn:microsoft.com/office/officeart/2005/8/layout/vList2"/>
    <dgm:cxn modelId="{E808FE13-87F7-445D-BE7D-CE81BEFDEE14}" type="presParOf" srcId="{89BE8130-48DF-40E6-9E25-9A89CC37DAB1}" destId="{5BFECC97-D438-4FDF-9F06-4645B9920EC0}" srcOrd="2" destOrd="0" presId="urn:microsoft.com/office/officeart/2005/8/layout/vList2"/>
    <dgm:cxn modelId="{07DB736C-684D-4768-B679-BE25D2ED480B}" type="presParOf" srcId="{89BE8130-48DF-40E6-9E25-9A89CC37DAB1}" destId="{66E60BB2-3A5B-4C9E-9736-E2E00FC2D33C}" srcOrd="3" destOrd="0" presId="urn:microsoft.com/office/officeart/2005/8/layout/vList2"/>
    <dgm:cxn modelId="{F5DCA092-C9FE-49C7-902D-6979F7A700A1}" type="presParOf" srcId="{89BE8130-48DF-40E6-9E25-9A89CC37DAB1}" destId="{FB6986B1-B3D3-4C07-973A-9B7655AF6C28}" srcOrd="4" destOrd="0" presId="urn:microsoft.com/office/officeart/2005/8/layout/vList2"/>
  </dgm:cxnLst>
  <dgm:bg/>
  <dgm:whole>
    <a:effectLst/>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9859197A-FA1B-4556-9391-CC73B330343D}"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en-US"/>
        </a:p>
      </dgm:t>
    </dgm:pt>
    <dgm:pt modelId="{3AE61DD6-DB37-4510-AEBB-481027E4D0C9}">
      <dgm:prSet phldrT="[Text]"/>
      <dgm:spPr>
        <a:scene3d>
          <a:camera prst="orthographicFront"/>
          <a:lightRig rig="threePt" dir="t"/>
        </a:scene3d>
        <a:sp3d>
          <a:bevelT/>
        </a:sp3d>
      </dgm:spPr>
      <dgm:t>
        <a:bodyPr/>
        <a:lstStyle/>
        <a:p>
          <a:r>
            <a:rPr lang="en-US" b="1" baseline="0"/>
            <a:t>How much would you need to invest today to have $X after N years and i% interest?</a:t>
          </a:r>
        </a:p>
      </dgm:t>
    </dgm:pt>
    <dgm:pt modelId="{0CE0A4F8-C92E-4128-8715-A9BB6A8A1A02}" type="parTrans" cxnId="{73BDE145-DC42-40BB-BEBD-AD7C4C9EB98A}">
      <dgm:prSet/>
      <dgm:spPr/>
      <dgm:t>
        <a:bodyPr/>
        <a:lstStyle/>
        <a:p>
          <a:endParaRPr lang="en-US"/>
        </a:p>
      </dgm:t>
    </dgm:pt>
    <dgm:pt modelId="{011C3EA6-58AC-45E5-B2C7-1A45F5297ACC}" type="sibTrans" cxnId="{73BDE145-DC42-40BB-BEBD-AD7C4C9EB98A}">
      <dgm:prSet/>
      <dgm:spPr/>
      <dgm:t>
        <a:bodyPr/>
        <a:lstStyle/>
        <a:p>
          <a:endParaRPr lang="en-US"/>
        </a:p>
      </dgm:t>
    </dgm:pt>
    <dgm:pt modelId="{1AD7594F-C1E1-4753-B121-004BC609BA6E}">
      <dgm:prSet phldrT="[Text]"/>
      <dgm:spPr>
        <a:scene3d>
          <a:camera prst="orthographicFront"/>
          <a:lightRig rig="threePt" dir="t"/>
        </a:scene3d>
        <a:sp3d>
          <a:bevelT/>
        </a:sp3d>
      </dgm:spPr>
      <dgm:t>
        <a:bodyPr/>
        <a:lstStyle/>
        <a:p>
          <a:r>
            <a:rPr lang="en-US" b="1"/>
            <a:t>How much could you borrow today at i% interest if you want to make a single payoff payment of $X after N years?</a:t>
          </a:r>
        </a:p>
      </dgm:t>
    </dgm:pt>
    <dgm:pt modelId="{4B5F8AE2-C4E1-4985-AFED-D883DA183E91}" type="parTrans" cxnId="{DB25A13C-6EE3-4145-B706-873B2D23559E}">
      <dgm:prSet/>
      <dgm:spPr/>
      <dgm:t>
        <a:bodyPr/>
        <a:lstStyle/>
        <a:p>
          <a:endParaRPr lang="en-US"/>
        </a:p>
      </dgm:t>
    </dgm:pt>
    <dgm:pt modelId="{AAA98B32-DD2F-4080-BD03-4BEEA5CAB13C}" type="sibTrans" cxnId="{DB25A13C-6EE3-4145-B706-873B2D23559E}">
      <dgm:prSet/>
      <dgm:spPr/>
      <dgm:t>
        <a:bodyPr/>
        <a:lstStyle/>
        <a:p>
          <a:endParaRPr lang="en-US"/>
        </a:p>
      </dgm:t>
    </dgm:pt>
    <dgm:pt modelId="{1B932129-F531-48D0-8C91-5C9072937022}">
      <dgm:prSet phldrT="[Text]"/>
      <dgm:spPr>
        <a:scene3d>
          <a:camera prst="orthographicFront"/>
          <a:lightRig rig="threePt" dir="t"/>
        </a:scene3d>
        <a:sp3d>
          <a:bevelT/>
        </a:sp3d>
      </dgm:spPr>
      <dgm:t>
        <a:bodyPr/>
        <a:lstStyle/>
        <a:p>
          <a:r>
            <a:rPr lang="en-US" b="1"/>
            <a:t>What cash payment today would make you indifferent between it and a future payment of $X to be received after N years if your personal opportunity cost for cash is i%?</a:t>
          </a:r>
        </a:p>
      </dgm:t>
    </dgm:pt>
    <dgm:pt modelId="{24E8D3D5-6B1A-4E93-B0A8-8CF073584901}" type="parTrans" cxnId="{5845500F-422E-4209-AB1F-A0D8AE627F1B}">
      <dgm:prSet/>
      <dgm:spPr/>
      <dgm:t>
        <a:bodyPr/>
        <a:lstStyle/>
        <a:p>
          <a:endParaRPr lang="en-US"/>
        </a:p>
      </dgm:t>
    </dgm:pt>
    <dgm:pt modelId="{1A7D83A0-265B-4D70-9C65-AE3783E8D424}" type="sibTrans" cxnId="{5845500F-422E-4209-AB1F-A0D8AE627F1B}">
      <dgm:prSet/>
      <dgm:spPr/>
      <dgm:t>
        <a:bodyPr/>
        <a:lstStyle/>
        <a:p>
          <a:endParaRPr lang="en-US"/>
        </a:p>
      </dgm:t>
    </dgm:pt>
    <dgm:pt modelId="{89BE8130-48DF-40E6-9E25-9A89CC37DAB1}" type="pres">
      <dgm:prSet presAssocID="{9859197A-FA1B-4556-9391-CC73B330343D}" presName="linear" presStyleCnt="0">
        <dgm:presLayoutVars>
          <dgm:animLvl val="lvl"/>
          <dgm:resizeHandles val="exact"/>
        </dgm:presLayoutVars>
      </dgm:prSet>
      <dgm:spPr/>
      <dgm:t>
        <a:bodyPr/>
        <a:lstStyle/>
        <a:p>
          <a:endParaRPr lang="en-US"/>
        </a:p>
      </dgm:t>
    </dgm:pt>
    <dgm:pt modelId="{8B5878FE-7F28-4706-84C9-25884B74595B}" type="pres">
      <dgm:prSet presAssocID="{3AE61DD6-DB37-4510-AEBB-481027E4D0C9}" presName="parentText" presStyleLbl="node1" presStyleIdx="0" presStyleCnt="3">
        <dgm:presLayoutVars>
          <dgm:chMax val="0"/>
          <dgm:bulletEnabled val="1"/>
        </dgm:presLayoutVars>
      </dgm:prSet>
      <dgm:spPr/>
      <dgm:t>
        <a:bodyPr/>
        <a:lstStyle/>
        <a:p>
          <a:endParaRPr lang="en-US"/>
        </a:p>
      </dgm:t>
    </dgm:pt>
    <dgm:pt modelId="{B5232C14-BDCC-484F-A202-7ED7F73B4C74}" type="pres">
      <dgm:prSet presAssocID="{011C3EA6-58AC-45E5-B2C7-1A45F5297ACC}" presName="spacer" presStyleCnt="0"/>
      <dgm:spPr>
        <a:scene3d>
          <a:camera prst="orthographicFront"/>
          <a:lightRig rig="threePt" dir="t"/>
        </a:scene3d>
        <a:sp3d>
          <a:bevelT/>
        </a:sp3d>
      </dgm:spPr>
    </dgm:pt>
    <dgm:pt modelId="{5BFECC97-D438-4FDF-9F06-4645B9920EC0}" type="pres">
      <dgm:prSet presAssocID="{1AD7594F-C1E1-4753-B121-004BC609BA6E}" presName="parentText" presStyleLbl="node1" presStyleIdx="1" presStyleCnt="3">
        <dgm:presLayoutVars>
          <dgm:chMax val="0"/>
          <dgm:bulletEnabled val="1"/>
        </dgm:presLayoutVars>
      </dgm:prSet>
      <dgm:spPr/>
      <dgm:t>
        <a:bodyPr/>
        <a:lstStyle/>
        <a:p>
          <a:endParaRPr lang="en-US"/>
        </a:p>
      </dgm:t>
    </dgm:pt>
    <dgm:pt modelId="{66E60BB2-3A5B-4C9E-9736-E2E00FC2D33C}" type="pres">
      <dgm:prSet presAssocID="{AAA98B32-DD2F-4080-BD03-4BEEA5CAB13C}" presName="spacer" presStyleCnt="0"/>
      <dgm:spPr>
        <a:scene3d>
          <a:camera prst="orthographicFront"/>
          <a:lightRig rig="threePt" dir="t"/>
        </a:scene3d>
        <a:sp3d>
          <a:bevelT/>
        </a:sp3d>
      </dgm:spPr>
    </dgm:pt>
    <dgm:pt modelId="{FB6986B1-B3D3-4C07-973A-9B7655AF6C28}" type="pres">
      <dgm:prSet presAssocID="{1B932129-F531-48D0-8C91-5C9072937022}" presName="parentText" presStyleLbl="node1" presStyleIdx="2" presStyleCnt="3">
        <dgm:presLayoutVars>
          <dgm:chMax val="0"/>
          <dgm:bulletEnabled val="1"/>
        </dgm:presLayoutVars>
      </dgm:prSet>
      <dgm:spPr/>
      <dgm:t>
        <a:bodyPr/>
        <a:lstStyle/>
        <a:p>
          <a:endParaRPr lang="en-US"/>
        </a:p>
      </dgm:t>
    </dgm:pt>
  </dgm:ptLst>
  <dgm:cxnLst>
    <dgm:cxn modelId="{706A970D-8F9B-4A42-ACC5-FBC1A3AD0386}" type="presOf" srcId="{9859197A-FA1B-4556-9391-CC73B330343D}" destId="{89BE8130-48DF-40E6-9E25-9A89CC37DAB1}" srcOrd="0" destOrd="0" presId="urn:microsoft.com/office/officeart/2005/8/layout/vList2"/>
    <dgm:cxn modelId="{586BED78-A32B-438D-B97A-B3CD3BDF2A8A}" type="presOf" srcId="{1AD7594F-C1E1-4753-B121-004BC609BA6E}" destId="{5BFECC97-D438-4FDF-9F06-4645B9920EC0}" srcOrd="0" destOrd="0" presId="urn:microsoft.com/office/officeart/2005/8/layout/vList2"/>
    <dgm:cxn modelId="{DB25A13C-6EE3-4145-B706-873B2D23559E}" srcId="{9859197A-FA1B-4556-9391-CC73B330343D}" destId="{1AD7594F-C1E1-4753-B121-004BC609BA6E}" srcOrd="1" destOrd="0" parTransId="{4B5F8AE2-C4E1-4985-AFED-D883DA183E91}" sibTransId="{AAA98B32-DD2F-4080-BD03-4BEEA5CAB13C}"/>
    <dgm:cxn modelId="{1986368C-164F-4552-B932-7EB93D8EDD1E}" type="presOf" srcId="{1B932129-F531-48D0-8C91-5C9072937022}" destId="{FB6986B1-B3D3-4C07-973A-9B7655AF6C28}" srcOrd="0" destOrd="0" presId="urn:microsoft.com/office/officeart/2005/8/layout/vList2"/>
    <dgm:cxn modelId="{082D8C5C-6327-4B24-83F7-556F62A24116}" type="presOf" srcId="{3AE61DD6-DB37-4510-AEBB-481027E4D0C9}" destId="{8B5878FE-7F28-4706-84C9-25884B74595B}" srcOrd="0" destOrd="0" presId="urn:microsoft.com/office/officeart/2005/8/layout/vList2"/>
    <dgm:cxn modelId="{73BDE145-DC42-40BB-BEBD-AD7C4C9EB98A}" srcId="{9859197A-FA1B-4556-9391-CC73B330343D}" destId="{3AE61DD6-DB37-4510-AEBB-481027E4D0C9}" srcOrd="0" destOrd="0" parTransId="{0CE0A4F8-C92E-4128-8715-A9BB6A8A1A02}" sibTransId="{011C3EA6-58AC-45E5-B2C7-1A45F5297ACC}"/>
    <dgm:cxn modelId="{5845500F-422E-4209-AB1F-A0D8AE627F1B}" srcId="{9859197A-FA1B-4556-9391-CC73B330343D}" destId="{1B932129-F531-48D0-8C91-5C9072937022}" srcOrd="2" destOrd="0" parTransId="{24E8D3D5-6B1A-4E93-B0A8-8CF073584901}" sibTransId="{1A7D83A0-265B-4D70-9C65-AE3783E8D424}"/>
    <dgm:cxn modelId="{4A898B43-8F4A-4DFD-B484-D6B79FFC0D30}" type="presParOf" srcId="{89BE8130-48DF-40E6-9E25-9A89CC37DAB1}" destId="{8B5878FE-7F28-4706-84C9-25884B74595B}" srcOrd="0" destOrd="0" presId="urn:microsoft.com/office/officeart/2005/8/layout/vList2"/>
    <dgm:cxn modelId="{7D4CDBC2-4039-444B-9F5B-8788838EC9E1}" type="presParOf" srcId="{89BE8130-48DF-40E6-9E25-9A89CC37DAB1}" destId="{B5232C14-BDCC-484F-A202-7ED7F73B4C74}" srcOrd="1" destOrd="0" presId="urn:microsoft.com/office/officeart/2005/8/layout/vList2"/>
    <dgm:cxn modelId="{7B05C79F-5810-43E8-A1E2-7C97D3FEDFFD}" type="presParOf" srcId="{89BE8130-48DF-40E6-9E25-9A89CC37DAB1}" destId="{5BFECC97-D438-4FDF-9F06-4645B9920EC0}" srcOrd="2" destOrd="0" presId="urn:microsoft.com/office/officeart/2005/8/layout/vList2"/>
    <dgm:cxn modelId="{2B6DEB09-1863-49EF-B02A-46F82E484764}" type="presParOf" srcId="{89BE8130-48DF-40E6-9E25-9A89CC37DAB1}" destId="{66E60BB2-3A5B-4C9E-9736-E2E00FC2D33C}" srcOrd="3" destOrd="0" presId="urn:microsoft.com/office/officeart/2005/8/layout/vList2"/>
    <dgm:cxn modelId="{7EB352C4-E846-41B1-82D3-0A11807EB482}" type="presParOf" srcId="{89BE8130-48DF-40E6-9E25-9A89CC37DAB1}" destId="{FB6986B1-B3D3-4C07-973A-9B7655AF6C28}" srcOrd="4" destOrd="0" presId="urn:microsoft.com/office/officeart/2005/8/layout/vList2"/>
  </dgm:cxnLst>
  <dgm:bg/>
  <dgm:whole>
    <a:effectLst/>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E32E8BE0-A2F8-4966-8D6E-DC418481C8F2}" type="doc">
      <dgm:prSet loTypeId="urn:microsoft.com/office/officeart/2008/layout/LinedList" loCatId="list" qsTypeId="urn:microsoft.com/office/officeart/2005/8/quickstyle/simple1" qsCatId="simple" csTypeId="urn:microsoft.com/office/officeart/2005/8/colors/accent1_2" csCatId="accent1" phldr="1"/>
      <dgm:spPr/>
      <dgm:t>
        <a:bodyPr/>
        <a:lstStyle/>
        <a:p>
          <a:endParaRPr lang="en-US"/>
        </a:p>
      </dgm:t>
    </dgm:pt>
    <dgm:pt modelId="{BADBCF4E-0F7F-4973-BAFD-DAD4EA76B94C}">
      <dgm:prSet phldrT="[Text]"/>
      <dgm:spPr/>
      <dgm:t>
        <a:bodyPr/>
        <a:lstStyle/>
        <a:p>
          <a:r>
            <a:rPr lang="en-US"/>
            <a:t>Think of i as the rate per period</a:t>
          </a:r>
        </a:p>
      </dgm:t>
    </dgm:pt>
    <dgm:pt modelId="{2455AB8A-709D-423E-A3DB-8BB04B02BC57}" type="parTrans" cxnId="{82DF2EFB-B55D-4929-9472-06A2D27E5FD4}">
      <dgm:prSet/>
      <dgm:spPr/>
      <dgm:t>
        <a:bodyPr/>
        <a:lstStyle/>
        <a:p>
          <a:endParaRPr lang="en-US"/>
        </a:p>
      </dgm:t>
    </dgm:pt>
    <dgm:pt modelId="{1EF9AB0D-CF5A-4942-8F81-770639625C0F}" type="sibTrans" cxnId="{82DF2EFB-B55D-4929-9472-06A2D27E5FD4}">
      <dgm:prSet/>
      <dgm:spPr/>
      <dgm:t>
        <a:bodyPr/>
        <a:lstStyle/>
        <a:p>
          <a:endParaRPr lang="en-US"/>
        </a:p>
      </dgm:t>
    </dgm:pt>
    <dgm:pt modelId="{857D9EE1-55AE-44F2-BCDE-1ACFB8E18544}">
      <dgm:prSet phldrT="[Text]"/>
      <dgm:spPr/>
      <dgm:t>
        <a:bodyPr/>
        <a:lstStyle/>
        <a:p>
          <a:r>
            <a:rPr lang="en-US"/>
            <a:t>Think  of N as the total number of periods</a:t>
          </a:r>
        </a:p>
      </dgm:t>
    </dgm:pt>
    <dgm:pt modelId="{5B0463DE-2038-4E7D-8B13-3E29011C7F1A}" type="parTrans" cxnId="{490167F5-77CB-444C-A23C-3F2039A02E3E}">
      <dgm:prSet/>
      <dgm:spPr/>
      <dgm:t>
        <a:bodyPr/>
        <a:lstStyle/>
        <a:p>
          <a:endParaRPr lang="en-US"/>
        </a:p>
      </dgm:t>
    </dgm:pt>
    <dgm:pt modelId="{D91B75A4-6F69-465E-A7C3-1D1979A750EE}" type="sibTrans" cxnId="{490167F5-77CB-444C-A23C-3F2039A02E3E}">
      <dgm:prSet/>
      <dgm:spPr/>
      <dgm:t>
        <a:bodyPr/>
        <a:lstStyle/>
        <a:p>
          <a:endParaRPr lang="en-US"/>
        </a:p>
      </dgm:t>
    </dgm:pt>
    <dgm:pt modelId="{A1A09DA1-6635-49E5-9D87-B2C57305E3FE}">
      <dgm:prSet phldrT="[Text]"/>
      <dgm:spPr/>
      <dgm:t>
        <a:bodyPr/>
        <a:lstStyle/>
        <a:p>
          <a:endParaRPr lang="en-US"/>
        </a:p>
      </dgm:t>
    </dgm:pt>
    <dgm:pt modelId="{8B224A08-E592-4D1B-BFA9-8D9063CB9BD5}" type="parTrans" cxnId="{CE221928-8A6F-4CF1-9A66-4D6ED5D07E39}">
      <dgm:prSet/>
      <dgm:spPr/>
      <dgm:t>
        <a:bodyPr/>
        <a:lstStyle/>
        <a:p>
          <a:endParaRPr lang="en-US"/>
        </a:p>
      </dgm:t>
    </dgm:pt>
    <dgm:pt modelId="{1FDB4BAA-F19C-42F6-9EAE-50C20FADD1D0}" type="sibTrans" cxnId="{CE221928-8A6F-4CF1-9A66-4D6ED5D07E39}">
      <dgm:prSet/>
      <dgm:spPr/>
      <dgm:t>
        <a:bodyPr/>
        <a:lstStyle/>
        <a:p>
          <a:endParaRPr lang="en-US"/>
        </a:p>
      </dgm:t>
    </dgm:pt>
    <dgm:pt modelId="{DA46C7F3-35C8-4E65-A6DC-3EAE9B41C1E1}" type="pres">
      <dgm:prSet presAssocID="{E32E8BE0-A2F8-4966-8D6E-DC418481C8F2}" presName="vert0" presStyleCnt="0">
        <dgm:presLayoutVars>
          <dgm:dir/>
          <dgm:animOne val="branch"/>
          <dgm:animLvl val="lvl"/>
        </dgm:presLayoutVars>
      </dgm:prSet>
      <dgm:spPr/>
      <dgm:t>
        <a:bodyPr/>
        <a:lstStyle/>
        <a:p>
          <a:endParaRPr lang="en-US"/>
        </a:p>
      </dgm:t>
    </dgm:pt>
    <dgm:pt modelId="{4DEADEEF-23A6-4284-BD10-4FCFCDE78600}" type="pres">
      <dgm:prSet presAssocID="{BADBCF4E-0F7F-4973-BAFD-DAD4EA76B94C}" presName="thickLine" presStyleLbl="alignNode1" presStyleIdx="0" presStyleCnt="3"/>
      <dgm:spPr/>
    </dgm:pt>
    <dgm:pt modelId="{3703957E-5D8A-41B3-94CC-A279B8299D6B}" type="pres">
      <dgm:prSet presAssocID="{BADBCF4E-0F7F-4973-BAFD-DAD4EA76B94C}" presName="horz1" presStyleCnt="0"/>
      <dgm:spPr/>
    </dgm:pt>
    <dgm:pt modelId="{8ABCF12B-A04B-477B-8F4F-84A4AB2838FA}" type="pres">
      <dgm:prSet presAssocID="{BADBCF4E-0F7F-4973-BAFD-DAD4EA76B94C}" presName="tx1" presStyleLbl="revTx" presStyleIdx="0" presStyleCnt="3"/>
      <dgm:spPr/>
      <dgm:t>
        <a:bodyPr/>
        <a:lstStyle/>
        <a:p>
          <a:endParaRPr lang="en-US"/>
        </a:p>
      </dgm:t>
    </dgm:pt>
    <dgm:pt modelId="{8DA61781-FD1D-4E7F-8420-2019409C1EAD}" type="pres">
      <dgm:prSet presAssocID="{BADBCF4E-0F7F-4973-BAFD-DAD4EA76B94C}" presName="vert1" presStyleCnt="0"/>
      <dgm:spPr/>
    </dgm:pt>
    <dgm:pt modelId="{4CE0E0E1-ED43-458D-9EAE-0658BFEB38A8}" type="pres">
      <dgm:prSet presAssocID="{857D9EE1-55AE-44F2-BCDE-1ACFB8E18544}" presName="thickLine" presStyleLbl="alignNode1" presStyleIdx="1" presStyleCnt="3"/>
      <dgm:spPr/>
    </dgm:pt>
    <dgm:pt modelId="{198ED432-4F76-4EE7-910E-49C3BEE9F2CB}" type="pres">
      <dgm:prSet presAssocID="{857D9EE1-55AE-44F2-BCDE-1ACFB8E18544}" presName="horz1" presStyleCnt="0"/>
      <dgm:spPr/>
    </dgm:pt>
    <dgm:pt modelId="{A59920DC-1662-49AD-B1A6-69C32ED6DEF8}" type="pres">
      <dgm:prSet presAssocID="{857D9EE1-55AE-44F2-BCDE-1ACFB8E18544}" presName="tx1" presStyleLbl="revTx" presStyleIdx="1" presStyleCnt="3"/>
      <dgm:spPr/>
      <dgm:t>
        <a:bodyPr/>
        <a:lstStyle/>
        <a:p>
          <a:endParaRPr lang="en-US"/>
        </a:p>
      </dgm:t>
    </dgm:pt>
    <dgm:pt modelId="{32613A90-9E10-4DF9-9311-3A314EBD8F33}" type="pres">
      <dgm:prSet presAssocID="{857D9EE1-55AE-44F2-BCDE-1ACFB8E18544}" presName="vert1" presStyleCnt="0"/>
      <dgm:spPr/>
    </dgm:pt>
    <dgm:pt modelId="{82278064-803B-45CF-AAF5-38FACDD1DEF7}" type="pres">
      <dgm:prSet presAssocID="{A1A09DA1-6635-49E5-9D87-B2C57305E3FE}" presName="thickLine" presStyleLbl="alignNode1" presStyleIdx="2" presStyleCnt="3"/>
      <dgm:spPr/>
    </dgm:pt>
    <dgm:pt modelId="{1842A053-EACE-4646-9B07-8FE25082DB84}" type="pres">
      <dgm:prSet presAssocID="{A1A09DA1-6635-49E5-9D87-B2C57305E3FE}" presName="horz1" presStyleCnt="0"/>
      <dgm:spPr/>
    </dgm:pt>
    <dgm:pt modelId="{AA2DE591-5809-4D9E-93C7-90E08E72938B}" type="pres">
      <dgm:prSet presAssocID="{A1A09DA1-6635-49E5-9D87-B2C57305E3FE}" presName="tx1" presStyleLbl="revTx" presStyleIdx="2" presStyleCnt="3"/>
      <dgm:spPr/>
      <dgm:t>
        <a:bodyPr/>
        <a:lstStyle/>
        <a:p>
          <a:endParaRPr lang="en-US"/>
        </a:p>
      </dgm:t>
    </dgm:pt>
    <dgm:pt modelId="{3841D315-25F6-493E-89F3-C24A46C6E735}" type="pres">
      <dgm:prSet presAssocID="{A1A09DA1-6635-49E5-9D87-B2C57305E3FE}" presName="vert1" presStyleCnt="0"/>
      <dgm:spPr/>
    </dgm:pt>
  </dgm:ptLst>
  <dgm:cxnLst>
    <dgm:cxn modelId="{B7F1CEBB-8705-474E-9C77-9F1B049F8883}" type="presOf" srcId="{A1A09DA1-6635-49E5-9D87-B2C57305E3FE}" destId="{AA2DE591-5809-4D9E-93C7-90E08E72938B}" srcOrd="0" destOrd="0" presId="urn:microsoft.com/office/officeart/2008/layout/LinedList"/>
    <dgm:cxn modelId="{82DF2EFB-B55D-4929-9472-06A2D27E5FD4}" srcId="{E32E8BE0-A2F8-4966-8D6E-DC418481C8F2}" destId="{BADBCF4E-0F7F-4973-BAFD-DAD4EA76B94C}" srcOrd="0" destOrd="0" parTransId="{2455AB8A-709D-423E-A3DB-8BB04B02BC57}" sibTransId="{1EF9AB0D-CF5A-4942-8F81-770639625C0F}"/>
    <dgm:cxn modelId="{A310741B-F79E-4A25-8FDA-41E1287199B3}" type="presOf" srcId="{BADBCF4E-0F7F-4973-BAFD-DAD4EA76B94C}" destId="{8ABCF12B-A04B-477B-8F4F-84A4AB2838FA}" srcOrd="0" destOrd="0" presId="urn:microsoft.com/office/officeart/2008/layout/LinedList"/>
    <dgm:cxn modelId="{490167F5-77CB-444C-A23C-3F2039A02E3E}" srcId="{E32E8BE0-A2F8-4966-8D6E-DC418481C8F2}" destId="{857D9EE1-55AE-44F2-BCDE-1ACFB8E18544}" srcOrd="1" destOrd="0" parTransId="{5B0463DE-2038-4E7D-8B13-3E29011C7F1A}" sibTransId="{D91B75A4-6F69-465E-A7C3-1D1979A750EE}"/>
    <dgm:cxn modelId="{CE221928-8A6F-4CF1-9A66-4D6ED5D07E39}" srcId="{E32E8BE0-A2F8-4966-8D6E-DC418481C8F2}" destId="{A1A09DA1-6635-49E5-9D87-B2C57305E3FE}" srcOrd="2" destOrd="0" parTransId="{8B224A08-E592-4D1B-BFA9-8D9063CB9BD5}" sibTransId="{1FDB4BAA-F19C-42F6-9EAE-50C20FADD1D0}"/>
    <dgm:cxn modelId="{EB6D8775-96A1-4E1E-B3FF-D9A767083923}" type="presOf" srcId="{857D9EE1-55AE-44F2-BCDE-1ACFB8E18544}" destId="{A59920DC-1662-49AD-B1A6-69C32ED6DEF8}" srcOrd="0" destOrd="0" presId="urn:microsoft.com/office/officeart/2008/layout/LinedList"/>
    <dgm:cxn modelId="{CBE12B4B-1E55-40E6-9391-54E8F9F11282}" type="presOf" srcId="{E32E8BE0-A2F8-4966-8D6E-DC418481C8F2}" destId="{DA46C7F3-35C8-4E65-A6DC-3EAE9B41C1E1}" srcOrd="0" destOrd="0" presId="urn:microsoft.com/office/officeart/2008/layout/LinedList"/>
    <dgm:cxn modelId="{9F9780D3-D270-4E93-81D2-B4724DC71514}" type="presParOf" srcId="{DA46C7F3-35C8-4E65-A6DC-3EAE9B41C1E1}" destId="{4DEADEEF-23A6-4284-BD10-4FCFCDE78600}" srcOrd="0" destOrd="0" presId="urn:microsoft.com/office/officeart/2008/layout/LinedList"/>
    <dgm:cxn modelId="{5C1B0543-0EA7-434D-92E1-2A1C9F5E1926}" type="presParOf" srcId="{DA46C7F3-35C8-4E65-A6DC-3EAE9B41C1E1}" destId="{3703957E-5D8A-41B3-94CC-A279B8299D6B}" srcOrd="1" destOrd="0" presId="urn:microsoft.com/office/officeart/2008/layout/LinedList"/>
    <dgm:cxn modelId="{B606318A-BC14-45DF-AAF9-3227A0436D16}" type="presParOf" srcId="{3703957E-5D8A-41B3-94CC-A279B8299D6B}" destId="{8ABCF12B-A04B-477B-8F4F-84A4AB2838FA}" srcOrd="0" destOrd="0" presId="urn:microsoft.com/office/officeart/2008/layout/LinedList"/>
    <dgm:cxn modelId="{8734300D-035D-42C1-9105-A824AF83EA27}" type="presParOf" srcId="{3703957E-5D8A-41B3-94CC-A279B8299D6B}" destId="{8DA61781-FD1D-4E7F-8420-2019409C1EAD}" srcOrd="1" destOrd="0" presId="urn:microsoft.com/office/officeart/2008/layout/LinedList"/>
    <dgm:cxn modelId="{CBE36808-ECE2-42B2-AF18-AB0A5B5CC78A}" type="presParOf" srcId="{DA46C7F3-35C8-4E65-A6DC-3EAE9B41C1E1}" destId="{4CE0E0E1-ED43-458D-9EAE-0658BFEB38A8}" srcOrd="2" destOrd="0" presId="urn:microsoft.com/office/officeart/2008/layout/LinedList"/>
    <dgm:cxn modelId="{072431A5-102D-47B5-8E81-7E7AD39398E6}" type="presParOf" srcId="{DA46C7F3-35C8-4E65-A6DC-3EAE9B41C1E1}" destId="{198ED432-4F76-4EE7-910E-49C3BEE9F2CB}" srcOrd="3" destOrd="0" presId="urn:microsoft.com/office/officeart/2008/layout/LinedList"/>
    <dgm:cxn modelId="{11A65E46-C4DF-4AB0-A01C-4468B602145E}" type="presParOf" srcId="{198ED432-4F76-4EE7-910E-49C3BEE9F2CB}" destId="{A59920DC-1662-49AD-B1A6-69C32ED6DEF8}" srcOrd="0" destOrd="0" presId="urn:microsoft.com/office/officeart/2008/layout/LinedList"/>
    <dgm:cxn modelId="{1A250DFD-D3F5-4DDE-83E5-8812F16A6946}" type="presParOf" srcId="{198ED432-4F76-4EE7-910E-49C3BEE9F2CB}" destId="{32613A90-9E10-4DF9-9311-3A314EBD8F33}" srcOrd="1" destOrd="0" presId="urn:microsoft.com/office/officeart/2008/layout/LinedList"/>
    <dgm:cxn modelId="{C396CEF9-4A26-4C0E-8907-EE199CBD7D8A}" type="presParOf" srcId="{DA46C7F3-35C8-4E65-A6DC-3EAE9B41C1E1}" destId="{82278064-803B-45CF-AAF5-38FACDD1DEF7}" srcOrd="4" destOrd="0" presId="urn:microsoft.com/office/officeart/2008/layout/LinedList"/>
    <dgm:cxn modelId="{0B427BB4-8319-4B11-8AE1-8E901E3774F4}" type="presParOf" srcId="{DA46C7F3-35C8-4E65-A6DC-3EAE9B41C1E1}" destId="{1842A053-EACE-4646-9B07-8FE25082DB84}" srcOrd="5" destOrd="0" presId="urn:microsoft.com/office/officeart/2008/layout/LinedList"/>
    <dgm:cxn modelId="{CAB43051-11C8-44A1-A7A1-26C8B1CB087D}" type="presParOf" srcId="{1842A053-EACE-4646-9B07-8FE25082DB84}" destId="{AA2DE591-5809-4D9E-93C7-90E08E72938B}" srcOrd="0" destOrd="0" presId="urn:microsoft.com/office/officeart/2008/layout/LinedList"/>
    <dgm:cxn modelId="{4B4AE3FD-3B29-43BA-80AF-52149905A906}" type="presParOf" srcId="{1842A053-EACE-4646-9B07-8FE25082DB84}" destId="{3841D315-25F6-493E-89F3-C24A46C6E735}" srcOrd="1" destOrd="0" presId="urn:microsoft.com/office/officeart/2008/layout/LinedList"/>
  </dgm:cxnLst>
  <dgm:bg/>
  <dgm:whole/>
  <dgm:extLst>
    <a:ext uri="http://schemas.microsoft.com/office/drawing/2008/diagram">
      <dsp:dataModelExt xmlns:dsp="http://schemas.microsoft.com/office/drawing/2008/diagram" relId="rId1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B5878FE-7F28-4706-84C9-25884B74595B}">
      <dsp:nvSpPr>
        <dsp:cNvPr id="0" name=""/>
        <dsp:cNvSpPr/>
      </dsp:nvSpPr>
      <dsp:spPr>
        <a:xfrm>
          <a:off x="0" y="153052"/>
          <a:ext cx="2479430" cy="431730"/>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a:scene3d>
          <a:camera prst="orthographicFront"/>
          <a:lightRig rig="threePt" dir="t"/>
        </a:scene3d>
        <a:sp3d>
          <a:bevelT/>
        </a:sp3d>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lvl="0" algn="l" defTabSz="800100">
            <a:lnSpc>
              <a:spcPct val="90000"/>
            </a:lnSpc>
            <a:spcBef>
              <a:spcPct val="0"/>
            </a:spcBef>
            <a:spcAft>
              <a:spcPct val="35000"/>
            </a:spcAft>
          </a:pPr>
          <a:r>
            <a:rPr lang="en-US" sz="1800" kern="1200"/>
            <a:t>The real rate of interest</a:t>
          </a:r>
        </a:p>
      </dsp:txBody>
      <dsp:txXfrm>
        <a:off x="21075" y="174127"/>
        <a:ext cx="2437280" cy="389580"/>
      </dsp:txXfrm>
    </dsp:sp>
    <dsp:sp modelId="{5BFECC97-D438-4FDF-9F06-4645B9920EC0}">
      <dsp:nvSpPr>
        <dsp:cNvPr id="0" name=""/>
        <dsp:cNvSpPr/>
      </dsp:nvSpPr>
      <dsp:spPr>
        <a:xfrm>
          <a:off x="0" y="636622"/>
          <a:ext cx="2479430" cy="431730"/>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a:scene3d>
          <a:camera prst="orthographicFront"/>
          <a:lightRig rig="threePt" dir="t"/>
        </a:scene3d>
        <a:sp3d>
          <a:bevelT/>
        </a:sp3d>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lvl="0" algn="l" defTabSz="800100">
            <a:lnSpc>
              <a:spcPct val="90000"/>
            </a:lnSpc>
            <a:spcBef>
              <a:spcPct val="0"/>
            </a:spcBef>
            <a:spcAft>
              <a:spcPct val="35000"/>
            </a:spcAft>
          </a:pPr>
          <a:r>
            <a:rPr lang="en-US" sz="1800" kern="1200"/>
            <a:t>Expected inflation rate</a:t>
          </a:r>
        </a:p>
      </dsp:txBody>
      <dsp:txXfrm>
        <a:off x="21075" y="657697"/>
        <a:ext cx="2437280" cy="389580"/>
      </dsp:txXfrm>
    </dsp:sp>
    <dsp:sp modelId="{FB6986B1-B3D3-4C07-973A-9B7655AF6C28}">
      <dsp:nvSpPr>
        <dsp:cNvPr id="0" name=""/>
        <dsp:cNvSpPr/>
      </dsp:nvSpPr>
      <dsp:spPr>
        <a:xfrm>
          <a:off x="0" y="1120192"/>
          <a:ext cx="2479430" cy="431730"/>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a:scene3d>
          <a:camera prst="orthographicFront"/>
          <a:lightRig rig="threePt" dir="t"/>
        </a:scene3d>
        <a:sp3d>
          <a:bevelT/>
        </a:sp3d>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lvl="0" algn="l" defTabSz="800100">
            <a:lnSpc>
              <a:spcPct val="90000"/>
            </a:lnSpc>
            <a:spcBef>
              <a:spcPct val="0"/>
            </a:spcBef>
            <a:spcAft>
              <a:spcPct val="35000"/>
            </a:spcAft>
          </a:pPr>
          <a:r>
            <a:rPr lang="en-US" sz="1800" kern="1200"/>
            <a:t>Risk Premium</a:t>
          </a:r>
        </a:p>
      </dsp:txBody>
      <dsp:txXfrm>
        <a:off x="21075" y="1141267"/>
        <a:ext cx="2437280" cy="389580"/>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B5878FE-7F28-4706-84C9-25884B74595B}">
      <dsp:nvSpPr>
        <dsp:cNvPr id="0" name=""/>
        <dsp:cNvSpPr/>
      </dsp:nvSpPr>
      <dsp:spPr>
        <a:xfrm>
          <a:off x="0" y="66306"/>
          <a:ext cx="4385163" cy="615346"/>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a:scene3d>
          <a:camera prst="orthographicFront"/>
          <a:lightRig rig="threePt" dir="t"/>
        </a:scene3d>
        <a:sp3d>
          <a:bevelT/>
        </a:sp3d>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l" defTabSz="488950">
            <a:lnSpc>
              <a:spcPct val="90000"/>
            </a:lnSpc>
            <a:spcBef>
              <a:spcPct val="0"/>
            </a:spcBef>
            <a:spcAft>
              <a:spcPct val="35000"/>
            </a:spcAft>
          </a:pPr>
          <a:r>
            <a:rPr lang="en-US" sz="1100" b="1" kern="1200" baseline="0"/>
            <a:t>How much would you need to invest today to have $X after N years and i% interest?</a:t>
          </a:r>
        </a:p>
      </dsp:txBody>
      <dsp:txXfrm>
        <a:off x="30039" y="96345"/>
        <a:ext cx="4325085" cy="555268"/>
      </dsp:txXfrm>
    </dsp:sp>
    <dsp:sp modelId="{5BFECC97-D438-4FDF-9F06-4645B9920EC0}">
      <dsp:nvSpPr>
        <dsp:cNvPr id="0" name=""/>
        <dsp:cNvSpPr/>
      </dsp:nvSpPr>
      <dsp:spPr>
        <a:xfrm>
          <a:off x="0" y="713333"/>
          <a:ext cx="4385163" cy="615346"/>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a:scene3d>
          <a:camera prst="orthographicFront"/>
          <a:lightRig rig="threePt" dir="t"/>
        </a:scene3d>
        <a:sp3d>
          <a:bevelT/>
        </a:sp3d>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l" defTabSz="488950">
            <a:lnSpc>
              <a:spcPct val="90000"/>
            </a:lnSpc>
            <a:spcBef>
              <a:spcPct val="0"/>
            </a:spcBef>
            <a:spcAft>
              <a:spcPct val="35000"/>
            </a:spcAft>
          </a:pPr>
          <a:r>
            <a:rPr lang="en-US" sz="1100" b="1" kern="1200"/>
            <a:t>How much could you borrow today at i% interest if you want to make a single payoff payment of $X after N years?</a:t>
          </a:r>
        </a:p>
      </dsp:txBody>
      <dsp:txXfrm>
        <a:off x="30039" y="743372"/>
        <a:ext cx="4325085" cy="555268"/>
      </dsp:txXfrm>
    </dsp:sp>
    <dsp:sp modelId="{FB6986B1-B3D3-4C07-973A-9B7655AF6C28}">
      <dsp:nvSpPr>
        <dsp:cNvPr id="0" name=""/>
        <dsp:cNvSpPr/>
      </dsp:nvSpPr>
      <dsp:spPr>
        <a:xfrm>
          <a:off x="0" y="1360360"/>
          <a:ext cx="4385163" cy="615346"/>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a:scene3d>
          <a:camera prst="orthographicFront"/>
          <a:lightRig rig="threePt" dir="t"/>
        </a:scene3d>
        <a:sp3d>
          <a:bevelT/>
        </a:sp3d>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l" defTabSz="488950">
            <a:lnSpc>
              <a:spcPct val="90000"/>
            </a:lnSpc>
            <a:spcBef>
              <a:spcPct val="0"/>
            </a:spcBef>
            <a:spcAft>
              <a:spcPct val="35000"/>
            </a:spcAft>
          </a:pPr>
          <a:r>
            <a:rPr lang="en-US" sz="1100" b="1" kern="1200"/>
            <a:t>What cash payment today would make you indifferent between it and a future payment of $X to be received after N years if your personal opportunity cost for cash is i%?</a:t>
          </a:r>
        </a:p>
      </dsp:txBody>
      <dsp:txXfrm>
        <a:off x="30039" y="1390399"/>
        <a:ext cx="4325085" cy="555268"/>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DEADEEF-23A6-4284-BD10-4FCFCDE78600}">
      <dsp:nvSpPr>
        <dsp:cNvPr id="0" name=""/>
        <dsp:cNvSpPr/>
      </dsp:nvSpPr>
      <dsp:spPr>
        <a:xfrm>
          <a:off x="0" y="387"/>
          <a:ext cx="3217985" cy="0"/>
        </a:xfrm>
        <a:prstGeom prst="line">
          <a:avLst/>
        </a:prstGeom>
        <a:solidFill>
          <a:schemeClr val="accent1">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8ABCF12B-A04B-477B-8F4F-84A4AB2838FA}">
      <dsp:nvSpPr>
        <dsp:cNvPr id="0" name=""/>
        <dsp:cNvSpPr/>
      </dsp:nvSpPr>
      <dsp:spPr>
        <a:xfrm>
          <a:off x="0" y="387"/>
          <a:ext cx="3217985" cy="26424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5720" tIns="45720" rIns="45720" bIns="45720" numCol="1" spcCol="1270" anchor="t" anchorCtr="0">
          <a:noAutofit/>
        </a:bodyPr>
        <a:lstStyle/>
        <a:p>
          <a:pPr lvl="0" algn="l" defTabSz="533400">
            <a:lnSpc>
              <a:spcPct val="90000"/>
            </a:lnSpc>
            <a:spcBef>
              <a:spcPct val="0"/>
            </a:spcBef>
            <a:spcAft>
              <a:spcPct val="35000"/>
            </a:spcAft>
          </a:pPr>
          <a:r>
            <a:rPr lang="en-US" sz="1200" kern="1200"/>
            <a:t>Think of i as the rate per period</a:t>
          </a:r>
        </a:p>
      </dsp:txBody>
      <dsp:txXfrm>
        <a:off x="0" y="387"/>
        <a:ext cx="3217985" cy="264243"/>
      </dsp:txXfrm>
    </dsp:sp>
    <dsp:sp modelId="{4CE0E0E1-ED43-458D-9EAE-0658BFEB38A8}">
      <dsp:nvSpPr>
        <dsp:cNvPr id="0" name=""/>
        <dsp:cNvSpPr/>
      </dsp:nvSpPr>
      <dsp:spPr>
        <a:xfrm>
          <a:off x="0" y="264630"/>
          <a:ext cx="3217985" cy="0"/>
        </a:xfrm>
        <a:prstGeom prst="line">
          <a:avLst/>
        </a:prstGeom>
        <a:solidFill>
          <a:schemeClr val="accent1">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A59920DC-1662-49AD-B1A6-69C32ED6DEF8}">
      <dsp:nvSpPr>
        <dsp:cNvPr id="0" name=""/>
        <dsp:cNvSpPr/>
      </dsp:nvSpPr>
      <dsp:spPr>
        <a:xfrm>
          <a:off x="0" y="264630"/>
          <a:ext cx="3217985" cy="26424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5720" tIns="45720" rIns="45720" bIns="45720" numCol="1" spcCol="1270" anchor="t" anchorCtr="0">
          <a:noAutofit/>
        </a:bodyPr>
        <a:lstStyle/>
        <a:p>
          <a:pPr lvl="0" algn="l" defTabSz="533400">
            <a:lnSpc>
              <a:spcPct val="90000"/>
            </a:lnSpc>
            <a:spcBef>
              <a:spcPct val="0"/>
            </a:spcBef>
            <a:spcAft>
              <a:spcPct val="35000"/>
            </a:spcAft>
          </a:pPr>
          <a:r>
            <a:rPr lang="en-US" sz="1200" kern="1200"/>
            <a:t>Think  of N as the total number of periods</a:t>
          </a:r>
        </a:p>
      </dsp:txBody>
      <dsp:txXfrm>
        <a:off x="0" y="264630"/>
        <a:ext cx="3217985" cy="264243"/>
      </dsp:txXfrm>
    </dsp:sp>
    <dsp:sp modelId="{82278064-803B-45CF-AAF5-38FACDD1DEF7}">
      <dsp:nvSpPr>
        <dsp:cNvPr id="0" name=""/>
        <dsp:cNvSpPr/>
      </dsp:nvSpPr>
      <dsp:spPr>
        <a:xfrm>
          <a:off x="0" y="528874"/>
          <a:ext cx="3217985" cy="0"/>
        </a:xfrm>
        <a:prstGeom prst="line">
          <a:avLst/>
        </a:prstGeom>
        <a:solidFill>
          <a:schemeClr val="accent1">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AA2DE591-5809-4D9E-93C7-90E08E72938B}">
      <dsp:nvSpPr>
        <dsp:cNvPr id="0" name=""/>
        <dsp:cNvSpPr/>
      </dsp:nvSpPr>
      <dsp:spPr>
        <a:xfrm>
          <a:off x="0" y="528874"/>
          <a:ext cx="3217985" cy="264243"/>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5720" tIns="45720" rIns="45720" bIns="45720" numCol="1" spcCol="1270" anchor="t" anchorCtr="0">
          <a:noAutofit/>
        </a:bodyPr>
        <a:lstStyle/>
        <a:p>
          <a:pPr lvl="0" algn="l" defTabSz="533400">
            <a:lnSpc>
              <a:spcPct val="90000"/>
            </a:lnSpc>
            <a:spcBef>
              <a:spcPct val="0"/>
            </a:spcBef>
            <a:spcAft>
              <a:spcPct val="35000"/>
            </a:spcAft>
          </a:pPr>
          <a:endParaRPr lang="en-US" sz="1200" kern="1200"/>
        </a:p>
      </dsp:txBody>
      <dsp:txXfrm>
        <a:off x="0" y="528874"/>
        <a:ext cx="3217985" cy="264243"/>
      </dsp:txXfrm>
    </dsp:sp>
  </dsp:spTree>
</dsp:drawing>
</file>

<file path=xl/diagrams/layout1.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2.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3.xml><?xml version="1.0" encoding="utf-8"?>
<dgm:layoutDef xmlns:dgm="http://schemas.openxmlformats.org/drawingml/2006/diagram" xmlns:a="http://schemas.openxmlformats.org/drawingml/2006/main" uniqueId="urn:microsoft.com/office/officeart/2008/layout/LinedList">
  <dgm:title val=""/>
  <dgm:desc val=""/>
  <dgm:catLst>
    <dgm:cat type="hierarchy" pri="8000"/>
    <dgm:cat type="list" pri="25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styleData>
  <dgm:clr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clrData>
  <dgm:layoutNode name="vert0">
    <dgm:varLst>
      <dgm:dir/>
      <dgm:animOne val="branch"/>
      <dgm:animLvl val="lvl"/>
    </dgm:varLst>
    <dgm:choose name="Name0">
      <dgm:if name="Name1" func="var" arg="dir" op="equ" val="norm">
        <dgm:alg type="lin">
          <dgm:param type="linDir" val="fromT"/>
          <dgm:param type="nodeHorzAlign" val="l"/>
        </dgm:alg>
      </dgm:if>
      <dgm:else name="Name2">
        <dgm:alg type="lin">
          <dgm:param type="linDir" val="fromT"/>
          <dgm:param type="nodeHorzAlign" val="r"/>
        </dgm:alg>
      </dgm:else>
    </dgm:choose>
    <dgm:shape xmlns:r="http://schemas.openxmlformats.org/officeDocument/2006/relationships" r:blip="">
      <dgm:adjLst/>
    </dgm:shape>
    <dgm:presOf/>
    <dgm:constrLst>
      <dgm:constr type="w" for="ch" forName="horz1" refType="w"/>
      <dgm:constr type="h" for="ch" forName="horz1" refType="h"/>
      <dgm:constr type="h" for="des" forName="vert1" refType="h"/>
      <dgm:constr type="h" for="des" forName="tx1" refType="h"/>
      <dgm:constr type="h" for="des" forName="horz2" refType="h"/>
      <dgm:constr type="h" for="des" forName="vert2" refType="h"/>
      <dgm:constr type="h" for="des" forName="horz3" refType="h"/>
      <dgm:constr type="h" for="des" forName="vert3" refType="h"/>
      <dgm:constr type="h" for="des" forName="horz4" refType="h"/>
      <dgm:constr type="h" for="des" ptType="node" refType="h"/>
      <dgm:constr type="primFontSz" for="des" forName="tx1" op="equ" val="65"/>
      <dgm:constr type="primFontSz" for="des" forName="tx2" op="equ" val="65"/>
      <dgm:constr type="primFontSz" for="des" forName="tx3" op="equ" val="65"/>
      <dgm:constr type="primFontSz" for="des" forName="tx4" op="equ" val="65"/>
      <dgm:constr type="w" for="des" forName="thickLine" refType="w"/>
      <dgm:constr type="h" for="des" forName="thickLine"/>
      <dgm:constr type="h" for="des" forName="thinLine1"/>
      <dgm:constr type="h" for="des" forName="thinLine2b"/>
      <dgm:constr type="h" for="des" forName="thinLine3"/>
      <dgm:constr type="h" for="des" forName="vertSpace2a" refType="h" fact="0.05"/>
      <dgm:constr type="h" for="des" forName="vertSpace2b" refType="h" refFor="des" refForName="vertSpace2a"/>
    </dgm:constrLst>
    <dgm:forEach name="Name3" axis="ch" ptType="node">
      <dgm:layoutNode name="thickLine" styleLbl="alignNode1">
        <dgm:alg type="sp"/>
        <dgm:shape xmlns:r="http://schemas.openxmlformats.org/officeDocument/2006/relationships" type="line" r:blip="">
          <dgm:adjLst/>
        </dgm:shape>
        <dgm:presOf/>
      </dgm:layoutNode>
      <dgm:layoutNode name="horz1">
        <dgm:choose name="Name4">
          <dgm:if name="Name5" func="var" arg="dir" op="equ" val="norm">
            <dgm:alg type="lin">
              <dgm:param type="linDir" val="fromL"/>
              <dgm:param type="nodeVertAlign" val="t"/>
            </dgm:alg>
          </dgm:if>
          <dgm:else name="Name6">
            <dgm:alg type="lin">
              <dgm:param type="linDir" val="fromR"/>
              <dgm:param type="nodeVertAlign" val="t"/>
            </dgm:alg>
          </dgm:else>
        </dgm:choose>
        <dgm:shape xmlns:r="http://schemas.openxmlformats.org/officeDocument/2006/relationships" r:blip="">
          <dgm:adjLst/>
        </dgm:shape>
        <dgm:presOf/>
        <dgm:choose name="Name7">
          <dgm:if name="Name8" axis="root des" func="maxDepth" op="equ" val="1">
            <dgm:constrLst>
              <dgm:constr type="w" for="ch" forName="tx1" refType="w"/>
            </dgm:constrLst>
          </dgm:if>
          <dgm:if name="Name9" axis="root des" func="maxDepth" op="equ" val="2">
            <dgm:constrLst>
              <dgm:constr type="w" for="ch" forName="tx1" refType="w" fact="0.2"/>
              <dgm:constr type="w" for="des" forName="tx2" refType="w" fact="0.785"/>
              <dgm:constr type="w" for="des" forName="horzSpace2" refType="w" fact="0.015"/>
              <dgm:constr type="w" for="des" forName="thinLine2b" refType="w" fact="0.8"/>
            </dgm:constrLst>
          </dgm:if>
          <dgm:if name="Name10" axis="root des" func="maxDepth" op="equ" val="3">
            <dgm:constrLst>
              <dgm:constr type="w" for="ch" forName="tx1" refType="w" fact="0.2"/>
              <dgm:constr type="w" for="des" forName="tx2" refType="w" fact="0.385"/>
              <dgm:constr type="w" for="des" forName="tx3" refType="w" fact="0.385"/>
              <dgm:constr type="w" for="des" forName="horzSpace2" refType="w" fact="0.015"/>
              <dgm:constr type="w" for="des" forName="horzSpace3" refType="w" fact="0.015"/>
              <dgm:constr type="w" for="des" forName="thinLine2b" refType="w" fact="0.8"/>
              <dgm:constr type="w" for="des" forName="thinLine3" refType="w" fact="0.385"/>
            </dgm:constrLst>
          </dgm:if>
          <dgm:if name="Name11" axis="root des" func="maxDepth" op="gte" val="4">
            <dgm:constrLst>
              <dgm:constr type="w" for="ch" forName="tx1" refType="w" fact="0.2"/>
              <dgm:constr type="w" for="des" forName="tx2" refType="w" fact="0.2516"/>
              <dgm:constr type="w" for="des" forName="tx3" refType="w" fact="0.2516"/>
              <dgm:constr type="w" for="des" forName="tx4" refType="w" fact="0.2516"/>
              <dgm:constr type="w" for="des" forName="horzSpace2" refType="w" fact="0.015"/>
              <dgm:constr type="w" for="des" forName="horzSpace3" refType="w" fact="0.015"/>
              <dgm:constr type="w" for="des" forName="horzSpace4" refType="w" fact="0.015"/>
              <dgm:constr type="w" for="des" forName="thinLine2b" refType="w" fact="0.8"/>
              <dgm:constr type="w" for="des" forName="thinLine3" refType="w" fact="0.5332"/>
            </dgm:constrLst>
          </dgm:if>
          <dgm:else name="Name12"/>
        </dgm:choose>
        <dgm:layoutNode name="tx1"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1">
          <dgm:choose name="Name13">
            <dgm:if name="Name14" func="var" arg="dir" op="equ" val="norm">
              <dgm:alg type="lin">
                <dgm:param type="linDir" val="fromT"/>
                <dgm:param type="nodeHorzAlign" val="l"/>
              </dgm:alg>
            </dgm:if>
            <dgm:else name="Name15">
              <dgm:alg type="lin">
                <dgm:param type="linDir" val="fromT"/>
                <dgm:param type="nodeHorzAlign" val="r"/>
              </dgm:alg>
            </dgm:else>
          </dgm:choose>
          <dgm:shape xmlns:r="http://schemas.openxmlformats.org/officeDocument/2006/relationships" r:blip="">
            <dgm:adjLst/>
          </dgm:shape>
          <dgm:presOf/>
          <dgm:forEach name="Name16" axis="ch" ptType="node">
            <dgm:choose name="Name17">
              <dgm:if name="Name18" axis="self" ptType="node" func="pos" op="equ" val="1">
                <dgm:layoutNode name="vertSpace2a">
                  <dgm:alg type="sp"/>
                  <dgm:shape xmlns:r="http://schemas.openxmlformats.org/officeDocument/2006/relationships" r:blip="">
                    <dgm:adjLst/>
                  </dgm:shape>
                  <dgm:presOf/>
                </dgm:layoutNode>
              </dgm:if>
              <dgm:else name="Name19"/>
            </dgm:choose>
            <dgm:layoutNode name="horz2">
              <dgm:choose name="Name20">
                <dgm:if name="Name21" func="var" arg="dir" op="equ" val="norm">
                  <dgm:alg type="lin">
                    <dgm:param type="linDir" val="fromL"/>
                    <dgm:param type="nodeVertAlign" val="t"/>
                  </dgm:alg>
                </dgm:if>
                <dgm:else name="Name22">
                  <dgm:alg type="lin">
                    <dgm:param type="linDir" val="fromR"/>
                    <dgm:param type="nodeVertAlign" val="t"/>
                  </dgm:alg>
                </dgm:else>
              </dgm:choose>
              <dgm:shape xmlns:r="http://schemas.openxmlformats.org/officeDocument/2006/relationships" r:blip="">
                <dgm:adjLst/>
              </dgm:shape>
              <dgm:presOf/>
              <dgm:layoutNode name="horzSpace2">
                <dgm:alg type="sp"/>
                <dgm:shape xmlns:r="http://schemas.openxmlformats.org/officeDocument/2006/relationships" r:blip="">
                  <dgm:adjLst/>
                </dgm:shape>
                <dgm:presOf/>
              </dgm:layoutNode>
              <dgm:layoutNode name="tx2"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2">
                <dgm:choose name="Name23">
                  <dgm:if name="Name24" func="var" arg="dir" op="equ" val="norm">
                    <dgm:alg type="lin">
                      <dgm:param type="linDir" val="fromT"/>
                      <dgm:param type="nodeHorzAlign" val="l"/>
                    </dgm:alg>
                  </dgm:if>
                  <dgm:else name="Name25">
                    <dgm:alg type="lin">
                      <dgm:param type="linDir" val="fromT"/>
                      <dgm:param type="nodeHorzAlign" val="r"/>
                    </dgm:alg>
                  </dgm:else>
                </dgm:choose>
                <dgm:shape xmlns:r="http://schemas.openxmlformats.org/officeDocument/2006/relationships" r:blip="">
                  <dgm:adjLst/>
                </dgm:shape>
                <dgm:presOf/>
                <dgm:forEach name="Name26" axis="ch" ptType="node">
                  <dgm:layoutNode name="horz3">
                    <dgm:choose name="Name27">
                      <dgm:if name="Name28" func="var" arg="dir" op="equ" val="norm">
                        <dgm:alg type="lin">
                          <dgm:param type="linDir" val="fromL"/>
                          <dgm:param type="nodeVertAlign" val="t"/>
                        </dgm:alg>
                      </dgm:if>
                      <dgm:else name="Name29">
                        <dgm:alg type="lin">
                          <dgm:param type="linDir" val="fromR"/>
                          <dgm:param type="nodeVertAlign" val="t"/>
                        </dgm:alg>
                      </dgm:else>
                    </dgm:choose>
                    <dgm:shape xmlns:r="http://schemas.openxmlformats.org/officeDocument/2006/relationships" r:blip="">
                      <dgm:adjLst/>
                    </dgm:shape>
                    <dgm:presOf/>
                    <dgm:layoutNode name="horzSpace3">
                      <dgm:alg type="sp"/>
                      <dgm:shape xmlns:r="http://schemas.openxmlformats.org/officeDocument/2006/relationships" r:blip="">
                        <dgm:adjLst/>
                      </dgm:shape>
                      <dgm:presOf/>
                    </dgm:layoutNode>
                    <dgm:layoutNode name="tx3"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3">
                      <dgm:choose name="Name30">
                        <dgm:if name="Name31" func="var" arg="dir" op="equ" val="norm">
                          <dgm:alg type="lin">
                            <dgm:param type="linDir" val="fromT"/>
                            <dgm:param type="nodeHorzAlign" val="l"/>
                          </dgm:alg>
                        </dgm:if>
                        <dgm:else name="Name32">
                          <dgm:alg type="lin">
                            <dgm:param type="linDir" val="fromT"/>
                            <dgm:param type="nodeHorzAlign" val="r"/>
                          </dgm:alg>
                        </dgm:else>
                      </dgm:choose>
                      <dgm:shape xmlns:r="http://schemas.openxmlformats.org/officeDocument/2006/relationships" r:blip="">
                        <dgm:adjLst/>
                      </dgm:shape>
                      <dgm:presOf/>
                      <dgm:forEach name="Name33" axis="ch" ptType="node">
                        <dgm:layoutNode name="horz4">
                          <dgm:choose name="Name34">
                            <dgm:if name="Name35" func="var" arg="dir" op="equ" val="norm">
                              <dgm:alg type="lin">
                                <dgm:param type="linDir" val="fromL"/>
                                <dgm:param type="nodeVertAlign" val="t"/>
                              </dgm:alg>
                            </dgm:if>
                            <dgm:else name="Name36">
                              <dgm:alg type="lin">
                                <dgm:param type="linDir" val="fromR"/>
                                <dgm:param type="nodeVertAlign" val="t"/>
                              </dgm:alg>
                            </dgm:else>
                          </dgm:choose>
                          <dgm:shape xmlns:r="http://schemas.openxmlformats.org/officeDocument/2006/relationships" r:blip="">
                            <dgm:adjLst/>
                          </dgm:shape>
                          <dgm:presOf/>
                          <dgm:layoutNode name="horzSpace4">
                            <dgm:alg type="sp"/>
                            <dgm:shape xmlns:r="http://schemas.openxmlformats.org/officeDocument/2006/relationships" r:blip="">
                              <dgm:adjLst/>
                            </dgm:shape>
                            <dgm:presOf/>
                          </dgm:layoutNode>
                          <dgm:layoutNode name="tx4" styleLbl="revTx">
                            <dgm:varLst>
                              <dgm:bulletEnabled val="1"/>
                            </dgm:varLst>
                            <dgm:alg type="tx">
                              <dgm:param type="parTxLTRAlign" val="l"/>
                              <dgm:param type="parTxRTLAlign" val="r"/>
                              <dgm:param type="txAnchorVert" val="t"/>
                            </dgm:alg>
                            <dgm:shape xmlns:r="http://schemas.openxmlformats.org/officeDocument/2006/relationships" type="rect" r:blip="">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forEach>
                    </dgm:layoutNode>
                  </dgm:layoutNode>
                  <dgm:forEach name="Name37" axis="followSib" ptType="sibTrans" cnt="1">
                    <dgm:layoutNode name="thinLine3" styleLbl="callout">
                      <dgm:alg type="sp"/>
                      <dgm:shape xmlns:r="http://schemas.openxmlformats.org/officeDocument/2006/relationships" type="line" r:blip="">
                        <dgm:adjLst/>
                      </dgm:shape>
                      <dgm:presOf/>
                    </dgm:layoutNode>
                  </dgm:forEach>
                </dgm:forEach>
              </dgm:layoutNode>
            </dgm:layoutNode>
            <dgm:layoutNode name="thinLine2b" styleLbl="callout">
              <dgm:alg type="sp"/>
              <dgm:shape xmlns:r="http://schemas.openxmlformats.org/officeDocument/2006/relationships" type="line" r:blip="">
                <dgm:adjLst/>
              </dgm:shape>
              <dgm:presOf/>
            </dgm:layoutNode>
            <dgm:layoutNode name="vertSpace2b">
              <dgm:alg type="sp"/>
              <dgm:shape xmlns:r="http://schemas.openxmlformats.org/officeDocument/2006/relationships" r:blip="">
                <dgm:adjLst/>
              </dgm:shape>
              <dgm:presOf/>
            </dgm:layoutNode>
          </dgm:forEach>
        </dgm:layoutNode>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13" Type="http://schemas.openxmlformats.org/officeDocument/2006/relationships/diagramQuickStyle" Target="../diagrams/quickStyle3.xml"/><Relationship Id="rId3" Type="http://schemas.openxmlformats.org/officeDocument/2006/relationships/diagramQuickStyle" Target="../diagrams/quickStyle1.xml"/><Relationship Id="rId7" Type="http://schemas.openxmlformats.org/officeDocument/2006/relationships/diagramLayout" Target="../diagrams/layout2.xml"/><Relationship Id="rId12" Type="http://schemas.openxmlformats.org/officeDocument/2006/relationships/diagramLayout" Target="../diagrams/layout3.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11" Type="http://schemas.openxmlformats.org/officeDocument/2006/relationships/diagramData" Target="../diagrams/data3.xml"/><Relationship Id="rId5" Type="http://schemas.microsoft.com/office/2007/relationships/diagramDrawing" Target="../diagrams/drawing1.xml"/><Relationship Id="rId15" Type="http://schemas.microsoft.com/office/2007/relationships/diagramDrawing" Target="../diagrams/drawing3.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 Id="rId14" Type="http://schemas.openxmlformats.org/officeDocument/2006/relationships/diagramColors" Target="../diagrams/colors3.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205887</xdr:colOff>
      <xdr:row>6</xdr:row>
      <xdr:rowOff>116498</xdr:rowOff>
    </xdr:from>
    <xdr:to>
      <xdr:col>5</xdr:col>
      <xdr:colOff>769327</xdr:colOff>
      <xdr:row>6</xdr:row>
      <xdr:rowOff>124558</xdr:rowOff>
    </xdr:to>
    <xdr:sp macro="" textlink="">
      <xdr:nvSpPr>
        <xdr:cNvPr id="1128" name="Line 1"/>
        <xdr:cNvSpPr>
          <a:spLocks noChangeShapeType="1"/>
        </xdr:cNvSpPr>
      </xdr:nvSpPr>
      <xdr:spPr bwMode="auto">
        <a:xfrm>
          <a:off x="205887" y="856517"/>
          <a:ext cx="4769094" cy="8060"/>
        </a:xfrm>
        <a:prstGeom prst="line">
          <a:avLst/>
        </a:prstGeom>
        <a:noFill/>
        <a:ln w="38100">
          <a:solidFill>
            <a:srgbClr val="000000"/>
          </a:solidFill>
          <a:round/>
          <a:headEnd/>
          <a:tailEnd/>
        </a:ln>
      </xdr:spPr>
    </xdr:sp>
    <xdr:clientData/>
  </xdr:twoCellAnchor>
  <xdr:twoCellAnchor>
    <xdr:from>
      <xdr:col>2</xdr:col>
      <xdr:colOff>9525</xdr:colOff>
      <xdr:row>28</xdr:row>
      <xdr:rowOff>95250</xdr:rowOff>
    </xdr:from>
    <xdr:to>
      <xdr:col>4</xdr:col>
      <xdr:colOff>285750</xdr:colOff>
      <xdr:row>28</xdr:row>
      <xdr:rowOff>95250</xdr:rowOff>
    </xdr:to>
    <xdr:sp macro="" textlink="">
      <xdr:nvSpPr>
        <xdr:cNvPr id="1129" name="Line 3"/>
        <xdr:cNvSpPr>
          <a:spLocks noChangeShapeType="1"/>
        </xdr:cNvSpPr>
      </xdr:nvSpPr>
      <xdr:spPr bwMode="auto">
        <a:xfrm>
          <a:off x="1419225" y="4076700"/>
          <a:ext cx="2152650" cy="0"/>
        </a:xfrm>
        <a:prstGeom prst="line">
          <a:avLst/>
        </a:prstGeom>
        <a:noFill/>
        <a:ln w="38100">
          <a:solidFill>
            <a:srgbClr val="000000"/>
          </a:solidFill>
          <a:round/>
          <a:headEnd/>
          <a:tailEnd/>
        </a:ln>
      </xdr:spPr>
    </xdr:sp>
    <xdr:clientData/>
  </xdr:twoCellAnchor>
  <xdr:twoCellAnchor>
    <xdr:from>
      <xdr:col>5</xdr:col>
      <xdr:colOff>9525</xdr:colOff>
      <xdr:row>28</xdr:row>
      <xdr:rowOff>95250</xdr:rowOff>
    </xdr:from>
    <xdr:to>
      <xdr:col>6</xdr:col>
      <xdr:colOff>742950</xdr:colOff>
      <xdr:row>28</xdr:row>
      <xdr:rowOff>95250</xdr:rowOff>
    </xdr:to>
    <xdr:sp macro="" textlink="">
      <xdr:nvSpPr>
        <xdr:cNvPr id="1130" name="Line 4"/>
        <xdr:cNvSpPr>
          <a:spLocks noChangeShapeType="1"/>
        </xdr:cNvSpPr>
      </xdr:nvSpPr>
      <xdr:spPr bwMode="auto">
        <a:xfrm>
          <a:off x="4210050" y="4076700"/>
          <a:ext cx="1685925" cy="0"/>
        </a:xfrm>
        <a:prstGeom prst="line">
          <a:avLst/>
        </a:prstGeom>
        <a:noFill/>
        <a:ln w="38100">
          <a:solidFill>
            <a:srgbClr val="000000"/>
          </a:solidFill>
          <a:round/>
          <a:headEnd/>
          <a:tailEnd/>
        </a:ln>
      </xdr:spPr>
    </xdr:sp>
    <xdr:clientData/>
  </xdr:twoCellAnchor>
  <xdr:twoCellAnchor>
    <xdr:from>
      <xdr:col>8</xdr:col>
      <xdr:colOff>704850</xdr:colOff>
      <xdr:row>39</xdr:row>
      <xdr:rowOff>76200</xdr:rowOff>
    </xdr:from>
    <xdr:to>
      <xdr:col>10</xdr:col>
      <xdr:colOff>552450</xdr:colOff>
      <xdr:row>39</xdr:row>
      <xdr:rowOff>76200</xdr:rowOff>
    </xdr:to>
    <xdr:sp macro="" textlink="">
      <xdr:nvSpPr>
        <xdr:cNvPr id="1131" name="Line 6"/>
        <xdr:cNvSpPr>
          <a:spLocks noChangeShapeType="1"/>
        </xdr:cNvSpPr>
      </xdr:nvSpPr>
      <xdr:spPr bwMode="auto">
        <a:xfrm>
          <a:off x="8448675" y="6257925"/>
          <a:ext cx="1504950" cy="0"/>
        </a:xfrm>
        <a:prstGeom prst="line">
          <a:avLst/>
        </a:prstGeom>
        <a:noFill/>
        <a:ln w="9525">
          <a:solidFill>
            <a:srgbClr val="000000"/>
          </a:solidFill>
          <a:round/>
          <a:headEnd/>
          <a:tailEnd/>
        </a:ln>
      </xdr:spPr>
    </xdr:sp>
    <xdr:clientData/>
  </xdr:twoCellAnchor>
  <xdr:twoCellAnchor>
    <xdr:from>
      <xdr:col>9</xdr:col>
      <xdr:colOff>685800</xdr:colOff>
      <xdr:row>91</xdr:row>
      <xdr:rowOff>85725</xdr:rowOff>
    </xdr:from>
    <xdr:to>
      <xdr:col>11</xdr:col>
      <xdr:colOff>647700</xdr:colOff>
      <xdr:row>91</xdr:row>
      <xdr:rowOff>85725</xdr:rowOff>
    </xdr:to>
    <xdr:sp macro="" textlink="">
      <xdr:nvSpPr>
        <xdr:cNvPr id="1132" name="Line 7"/>
        <xdr:cNvSpPr>
          <a:spLocks noChangeShapeType="1"/>
        </xdr:cNvSpPr>
      </xdr:nvSpPr>
      <xdr:spPr bwMode="auto">
        <a:xfrm>
          <a:off x="9277350" y="15725775"/>
          <a:ext cx="1809750" cy="0"/>
        </a:xfrm>
        <a:prstGeom prst="line">
          <a:avLst/>
        </a:prstGeom>
        <a:noFill/>
        <a:ln w="9525">
          <a:solidFill>
            <a:srgbClr val="000000"/>
          </a:solidFill>
          <a:round/>
          <a:headEnd/>
          <a:tailEnd/>
        </a:ln>
      </xdr:spPr>
    </xdr:sp>
    <xdr:clientData/>
  </xdr:twoCellAnchor>
  <xdr:twoCellAnchor>
    <xdr:from>
      <xdr:col>1</xdr:col>
      <xdr:colOff>57150</xdr:colOff>
      <xdr:row>99</xdr:row>
      <xdr:rowOff>104775</xdr:rowOff>
    </xdr:from>
    <xdr:to>
      <xdr:col>6</xdr:col>
      <xdr:colOff>371475</xdr:colOff>
      <xdr:row>99</xdr:row>
      <xdr:rowOff>104775</xdr:rowOff>
    </xdr:to>
    <xdr:sp macro="" textlink="">
      <xdr:nvSpPr>
        <xdr:cNvPr id="1134" name="Line 9"/>
        <xdr:cNvSpPr>
          <a:spLocks noChangeShapeType="1"/>
        </xdr:cNvSpPr>
      </xdr:nvSpPr>
      <xdr:spPr bwMode="auto">
        <a:xfrm>
          <a:off x="304800" y="17364075"/>
          <a:ext cx="5219700" cy="0"/>
        </a:xfrm>
        <a:prstGeom prst="line">
          <a:avLst/>
        </a:prstGeom>
        <a:noFill/>
        <a:ln w="38100">
          <a:solidFill>
            <a:srgbClr val="000000"/>
          </a:solidFill>
          <a:round/>
          <a:headEnd/>
          <a:tailEnd/>
        </a:ln>
      </xdr:spPr>
    </xdr:sp>
    <xdr:clientData/>
  </xdr:twoCellAnchor>
  <xdr:twoCellAnchor>
    <xdr:from>
      <xdr:col>1</xdr:col>
      <xdr:colOff>57150</xdr:colOff>
      <xdr:row>122</xdr:row>
      <xdr:rowOff>104775</xdr:rowOff>
    </xdr:from>
    <xdr:to>
      <xdr:col>6</xdr:col>
      <xdr:colOff>371475</xdr:colOff>
      <xdr:row>122</xdr:row>
      <xdr:rowOff>104775</xdr:rowOff>
    </xdr:to>
    <xdr:sp macro="" textlink="">
      <xdr:nvSpPr>
        <xdr:cNvPr id="1135" name="Line 10"/>
        <xdr:cNvSpPr>
          <a:spLocks noChangeShapeType="1"/>
        </xdr:cNvSpPr>
      </xdr:nvSpPr>
      <xdr:spPr bwMode="auto">
        <a:xfrm>
          <a:off x="304800" y="21764625"/>
          <a:ext cx="5219700" cy="0"/>
        </a:xfrm>
        <a:prstGeom prst="line">
          <a:avLst/>
        </a:prstGeom>
        <a:noFill/>
        <a:ln w="38100">
          <a:solidFill>
            <a:srgbClr val="000000"/>
          </a:solidFill>
          <a:round/>
          <a:headEnd/>
          <a:tailEnd/>
        </a:ln>
      </xdr:spPr>
    </xdr:sp>
    <xdr:clientData/>
  </xdr:twoCellAnchor>
  <xdr:twoCellAnchor>
    <xdr:from>
      <xdr:col>1</xdr:col>
      <xdr:colOff>57150</xdr:colOff>
      <xdr:row>140</xdr:row>
      <xdr:rowOff>95250</xdr:rowOff>
    </xdr:from>
    <xdr:to>
      <xdr:col>7</xdr:col>
      <xdr:colOff>76200</xdr:colOff>
      <xdr:row>140</xdr:row>
      <xdr:rowOff>104775</xdr:rowOff>
    </xdr:to>
    <xdr:sp macro="" textlink="">
      <xdr:nvSpPr>
        <xdr:cNvPr id="1136" name="Line 11"/>
        <xdr:cNvSpPr>
          <a:spLocks noChangeShapeType="1"/>
        </xdr:cNvSpPr>
      </xdr:nvSpPr>
      <xdr:spPr bwMode="auto">
        <a:xfrm flipV="1">
          <a:off x="304800" y="25374600"/>
          <a:ext cx="5867400" cy="9525"/>
        </a:xfrm>
        <a:prstGeom prst="line">
          <a:avLst/>
        </a:prstGeom>
        <a:noFill/>
        <a:ln w="38100">
          <a:solidFill>
            <a:srgbClr val="000000"/>
          </a:solidFill>
          <a:round/>
          <a:headEnd/>
          <a:tailEnd/>
        </a:ln>
      </xdr:spPr>
    </xdr:sp>
    <xdr:clientData/>
  </xdr:twoCellAnchor>
  <xdr:twoCellAnchor>
    <xdr:from>
      <xdr:col>5</xdr:col>
      <xdr:colOff>200025</xdr:colOff>
      <xdr:row>153</xdr:row>
      <xdr:rowOff>28575</xdr:rowOff>
    </xdr:from>
    <xdr:to>
      <xdr:col>6</xdr:col>
      <xdr:colOff>800100</xdr:colOff>
      <xdr:row>153</xdr:row>
      <xdr:rowOff>28575</xdr:rowOff>
    </xdr:to>
    <xdr:sp macro="" textlink="">
      <xdr:nvSpPr>
        <xdr:cNvPr id="1137" name="Line 12"/>
        <xdr:cNvSpPr>
          <a:spLocks noChangeShapeType="1"/>
        </xdr:cNvSpPr>
      </xdr:nvSpPr>
      <xdr:spPr bwMode="auto">
        <a:xfrm flipV="1">
          <a:off x="4400550" y="27908250"/>
          <a:ext cx="1552575" cy="0"/>
        </a:xfrm>
        <a:prstGeom prst="line">
          <a:avLst/>
        </a:prstGeom>
        <a:noFill/>
        <a:ln w="28575">
          <a:solidFill>
            <a:srgbClr val="000000"/>
          </a:solidFill>
          <a:round/>
          <a:headEnd/>
          <a:tailEnd/>
        </a:ln>
      </xdr:spPr>
    </xdr:sp>
    <xdr:clientData/>
  </xdr:twoCellAnchor>
  <xdr:twoCellAnchor>
    <xdr:from>
      <xdr:col>1</xdr:col>
      <xdr:colOff>57150</xdr:colOff>
      <xdr:row>218</xdr:row>
      <xdr:rowOff>95250</xdr:rowOff>
    </xdr:from>
    <xdr:to>
      <xdr:col>7</xdr:col>
      <xdr:colOff>76200</xdr:colOff>
      <xdr:row>218</xdr:row>
      <xdr:rowOff>104775</xdr:rowOff>
    </xdr:to>
    <xdr:sp macro="" textlink="">
      <xdr:nvSpPr>
        <xdr:cNvPr id="1140" name="Line 15"/>
        <xdr:cNvSpPr>
          <a:spLocks noChangeShapeType="1"/>
        </xdr:cNvSpPr>
      </xdr:nvSpPr>
      <xdr:spPr bwMode="auto">
        <a:xfrm flipV="1">
          <a:off x="304800" y="39233475"/>
          <a:ext cx="5867400" cy="9525"/>
        </a:xfrm>
        <a:prstGeom prst="line">
          <a:avLst/>
        </a:prstGeom>
        <a:noFill/>
        <a:ln w="38100">
          <a:solidFill>
            <a:srgbClr val="000000"/>
          </a:solidFill>
          <a:round/>
          <a:headEnd/>
          <a:tailEnd/>
        </a:ln>
      </xdr:spPr>
    </xdr:sp>
    <xdr:clientData/>
  </xdr:twoCellAnchor>
  <xdr:twoCellAnchor>
    <xdr:from>
      <xdr:col>1</xdr:col>
      <xdr:colOff>57150</xdr:colOff>
      <xdr:row>263</xdr:row>
      <xdr:rowOff>95250</xdr:rowOff>
    </xdr:from>
    <xdr:to>
      <xdr:col>7</xdr:col>
      <xdr:colOff>76200</xdr:colOff>
      <xdr:row>263</xdr:row>
      <xdr:rowOff>104775</xdr:rowOff>
    </xdr:to>
    <xdr:sp macro="" textlink="">
      <xdr:nvSpPr>
        <xdr:cNvPr id="1144" name="Line 21"/>
        <xdr:cNvSpPr>
          <a:spLocks noChangeShapeType="1"/>
        </xdr:cNvSpPr>
      </xdr:nvSpPr>
      <xdr:spPr bwMode="auto">
        <a:xfrm flipV="1">
          <a:off x="304800" y="48291750"/>
          <a:ext cx="5867400" cy="9525"/>
        </a:xfrm>
        <a:prstGeom prst="line">
          <a:avLst/>
        </a:prstGeom>
        <a:noFill/>
        <a:ln w="38100">
          <a:solidFill>
            <a:srgbClr val="000000"/>
          </a:solidFill>
          <a:round/>
          <a:headEnd/>
          <a:tailEnd/>
        </a:ln>
      </xdr:spPr>
    </xdr:sp>
    <xdr:clientData/>
  </xdr:twoCellAnchor>
  <xdr:twoCellAnchor>
    <xdr:from>
      <xdr:col>0</xdr:col>
      <xdr:colOff>66675</xdr:colOff>
      <xdr:row>307</xdr:row>
      <xdr:rowOff>104775</xdr:rowOff>
    </xdr:from>
    <xdr:to>
      <xdr:col>7</xdr:col>
      <xdr:colOff>19050</xdr:colOff>
      <xdr:row>307</xdr:row>
      <xdr:rowOff>104775</xdr:rowOff>
    </xdr:to>
    <xdr:sp macro="" textlink="">
      <xdr:nvSpPr>
        <xdr:cNvPr id="1145" name="Line 24"/>
        <xdr:cNvSpPr>
          <a:spLocks noChangeShapeType="1"/>
        </xdr:cNvSpPr>
      </xdr:nvSpPr>
      <xdr:spPr bwMode="auto">
        <a:xfrm flipV="1">
          <a:off x="66675" y="56235600"/>
          <a:ext cx="6048375" cy="0"/>
        </a:xfrm>
        <a:prstGeom prst="line">
          <a:avLst/>
        </a:prstGeom>
        <a:noFill/>
        <a:ln w="28575">
          <a:solidFill>
            <a:srgbClr val="0000FF"/>
          </a:solidFill>
          <a:round/>
          <a:headEnd/>
          <a:tailEnd/>
        </a:ln>
      </xdr:spPr>
    </xdr:sp>
    <xdr:clientData/>
  </xdr:twoCellAnchor>
  <xdr:twoCellAnchor>
    <xdr:from>
      <xdr:col>0</xdr:col>
      <xdr:colOff>66675</xdr:colOff>
      <xdr:row>310</xdr:row>
      <xdr:rowOff>104775</xdr:rowOff>
    </xdr:from>
    <xdr:to>
      <xdr:col>7</xdr:col>
      <xdr:colOff>19050</xdr:colOff>
      <xdr:row>310</xdr:row>
      <xdr:rowOff>114300</xdr:rowOff>
    </xdr:to>
    <xdr:sp macro="" textlink="">
      <xdr:nvSpPr>
        <xdr:cNvPr id="1146" name="Line 25"/>
        <xdr:cNvSpPr>
          <a:spLocks noChangeShapeType="1"/>
        </xdr:cNvSpPr>
      </xdr:nvSpPr>
      <xdr:spPr bwMode="auto">
        <a:xfrm flipV="1">
          <a:off x="66675" y="56835675"/>
          <a:ext cx="6048375" cy="9525"/>
        </a:xfrm>
        <a:prstGeom prst="line">
          <a:avLst/>
        </a:prstGeom>
        <a:noFill/>
        <a:ln w="28575">
          <a:solidFill>
            <a:srgbClr val="0000FF"/>
          </a:solidFill>
          <a:round/>
          <a:headEnd/>
          <a:tailEnd/>
        </a:ln>
      </xdr:spPr>
    </xdr:sp>
    <xdr:clientData/>
  </xdr:twoCellAnchor>
  <xdr:twoCellAnchor>
    <xdr:from>
      <xdr:col>1</xdr:col>
      <xdr:colOff>38100</xdr:colOff>
      <xdr:row>342</xdr:row>
      <xdr:rowOff>104775</xdr:rowOff>
    </xdr:from>
    <xdr:to>
      <xdr:col>7</xdr:col>
      <xdr:colOff>19050</xdr:colOff>
      <xdr:row>342</xdr:row>
      <xdr:rowOff>104775</xdr:rowOff>
    </xdr:to>
    <xdr:sp macro="" textlink="">
      <xdr:nvSpPr>
        <xdr:cNvPr id="1147" name="Line 26"/>
        <xdr:cNvSpPr>
          <a:spLocks noChangeShapeType="1"/>
        </xdr:cNvSpPr>
      </xdr:nvSpPr>
      <xdr:spPr bwMode="auto">
        <a:xfrm flipV="1">
          <a:off x="285750" y="63236475"/>
          <a:ext cx="5829300" cy="0"/>
        </a:xfrm>
        <a:prstGeom prst="line">
          <a:avLst/>
        </a:prstGeom>
        <a:noFill/>
        <a:ln w="28575">
          <a:solidFill>
            <a:srgbClr val="0000FF"/>
          </a:solidFill>
          <a:round/>
          <a:headEnd/>
          <a:tailEnd/>
        </a:ln>
      </xdr:spPr>
    </xdr:sp>
    <xdr:clientData/>
  </xdr:twoCellAnchor>
  <xdr:twoCellAnchor>
    <xdr:from>
      <xdr:col>1</xdr:col>
      <xdr:colOff>38100</xdr:colOff>
      <xdr:row>360</xdr:row>
      <xdr:rowOff>104775</xdr:rowOff>
    </xdr:from>
    <xdr:to>
      <xdr:col>7</xdr:col>
      <xdr:colOff>19050</xdr:colOff>
      <xdr:row>360</xdr:row>
      <xdr:rowOff>104775</xdr:rowOff>
    </xdr:to>
    <xdr:sp macro="" textlink="">
      <xdr:nvSpPr>
        <xdr:cNvPr id="1149" name="Line 28"/>
        <xdr:cNvSpPr>
          <a:spLocks noChangeShapeType="1"/>
        </xdr:cNvSpPr>
      </xdr:nvSpPr>
      <xdr:spPr bwMode="auto">
        <a:xfrm flipV="1">
          <a:off x="285750" y="66655950"/>
          <a:ext cx="5829300" cy="0"/>
        </a:xfrm>
        <a:prstGeom prst="line">
          <a:avLst/>
        </a:prstGeom>
        <a:noFill/>
        <a:ln w="28575">
          <a:solidFill>
            <a:srgbClr val="0000FF"/>
          </a:solidFill>
          <a:round/>
          <a:headEnd/>
          <a:tailEnd/>
        </a:ln>
      </xdr:spPr>
    </xdr:sp>
    <xdr:clientData/>
  </xdr:twoCellAnchor>
  <xdr:twoCellAnchor>
    <xdr:from>
      <xdr:col>1</xdr:col>
      <xdr:colOff>23447</xdr:colOff>
      <xdr:row>373</xdr:row>
      <xdr:rowOff>178045</xdr:rowOff>
    </xdr:from>
    <xdr:to>
      <xdr:col>7</xdr:col>
      <xdr:colOff>4397</xdr:colOff>
      <xdr:row>373</xdr:row>
      <xdr:rowOff>178045</xdr:rowOff>
    </xdr:to>
    <xdr:sp macro="" textlink="">
      <xdr:nvSpPr>
        <xdr:cNvPr id="1150" name="Line 29"/>
        <xdr:cNvSpPr>
          <a:spLocks noChangeShapeType="1"/>
        </xdr:cNvSpPr>
      </xdr:nvSpPr>
      <xdr:spPr bwMode="auto">
        <a:xfrm flipV="1">
          <a:off x="272562" y="71915949"/>
          <a:ext cx="5835162" cy="0"/>
        </a:xfrm>
        <a:prstGeom prst="line">
          <a:avLst/>
        </a:prstGeom>
        <a:noFill/>
        <a:ln w="28575">
          <a:solidFill>
            <a:srgbClr val="0000FF"/>
          </a:solidFill>
          <a:round/>
          <a:headEnd/>
          <a:tailEnd/>
        </a:ln>
      </xdr:spPr>
    </xdr:sp>
    <xdr:clientData/>
  </xdr:twoCellAnchor>
  <xdr:twoCellAnchor>
    <xdr:from>
      <xdr:col>1</xdr:col>
      <xdr:colOff>38100</xdr:colOff>
      <xdr:row>398</xdr:row>
      <xdr:rowOff>104775</xdr:rowOff>
    </xdr:from>
    <xdr:to>
      <xdr:col>7</xdr:col>
      <xdr:colOff>19050</xdr:colOff>
      <xdr:row>398</xdr:row>
      <xdr:rowOff>104775</xdr:rowOff>
    </xdr:to>
    <xdr:sp macro="" textlink="">
      <xdr:nvSpPr>
        <xdr:cNvPr id="1151" name="Line 30"/>
        <xdr:cNvSpPr>
          <a:spLocks noChangeShapeType="1"/>
        </xdr:cNvSpPr>
      </xdr:nvSpPr>
      <xdr:spPr bwMode="auto">
        <a:xfrm flipV="1">
          <a:off x="285750" y="74285475"/>
          <a:ext cx="5829300" cy="0"/>
        </a:xfrm>
        <a:prstGeom prst="line">
          <a:avLst/>
        </a:prstGeom>
        <a:noFill/>
        <a:ln w="28575">
          <a:solidFill>
            <a:srgbClr val="0000FF"/>
          </a:solidFill>
          <a:round/>
          <a:headEnd/>
          <a:tailEnd/>
        </a:ln>
      </xdr:spPr>
    </xdr:sp>
    <xdr:clientData/>
  </xdr:twoCellAnchor>
  <xdr:twoCellAnchor>
    <xdr:from>
      <xdr:col>7</xdr:col>
      <xdr:colOff>790575</xdr:colOff>
      <xdr:row>116</xdr:row>
      <xdr:rowOff>171450</xdr:rowOff>
    </xdr:from>
    <xdr:to>
      <xdr:col>9</xdr:col>
      <xdr:colOff>514350</xdr:colOff>
      <xdr:row>131</xdr:row>
      <xdr:rowOff>131884</xdr:rowOff>
    </xdr:to>
    <xdr:sp macro="" textlink="">
      <xdr:nvSpPr>
        <xdr:cNvPr id="29" name="Rounded Rectangle 28"/>
        <xdr:cNvSpPr/>
      </xdr:nvSpPr>
      <xdr:spPr bwMode="auto">
        <a:xfrm>
          <a:off x="6893902" y="20459700"/>
          <a:ext cx="2222256" cy="2927838"/>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7</xdr:col>
      <xdr:colOff>962025</xdr:colOff>
      <xdr:row>117</xdr:row>
      <xdr:rowOff>139211</xdr:rowOff>
    </xdr:from>
    <xdr:to>
      <xdr:col>9</xdr:col>
      <xdr:colOff>315057</xdr:colOff>
      <xdr:row>130</xdr:row>
      <xdr:rowOff>175846</xdr:rowOff>
    </xdr:to>
    <xdr:sp macro="" textlink="">
      <xdr:nvSpPr>
        <xdr:cNvPr id="30" name="TextBox 29"/>
        <xdr:cNvSpPr txBox="1"/>
      </xdr:nvSpPr>
      <xdr:spPr>
        <a:xfrm>
          <a:off x="7065352" y="20625288"/>
          <a:ext cx="1851513" cy="26083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t>Note how this title is constructed and used in the charts.</a:t>
          </a:r>
        </a:p>
        <a:p>
          <a:endParaRPr lang="en-US" sz="1400"/>
        </a:p>
        <a:p>
          <a:r>
            <a:rPr lang="en-US" sz="1400"/>
            <a:t>To</a:t>
          </a:r>
          <a:r>
            <a:rPr lang="en-US" sz="1400" baseline="0"/>
            <a:t> link a title or axis label to a cell, click in the title or label box and then click in the formula bar, type = and then reference the cell with the title</a:t>
          </a:r>
          <a:r>
            <a:rPr lang="en-US" sz="1600" baseline="0"/>
            <a:t>.</a:t>
          </a:r>
          <a:endParaRPr lang="en-US" sz="1600"/>
        </a:p>
      </xdr:txBody>
    </xdr:sp>
    <xdr:clientData/>
  </xdr:twoCellAnchor>
  <xdr:twoCellAnchor>
    <xdr:from>
      <xdr:col>9</xdr:col>
      <xdr:colOff>533400</xdr:colOff>
      <xdr:row>118</xdr:row>
      <xdr:rowOff>190500</xdr:rowOff>
    </xdr:from>
    <xdr:to>
      <xdr:col>10</xdr:col>
      <xdr:colOff>43962</xdr:colOff>
      <xdr:row>119</xdr:row>
      <xdr:rowOff>131884</xdr:rowOff>
    </xdr:to>
    <xdr:cxnSp macro="">
      <xdr:nvCxnSpPr>
        <xdr:cNvPr id="32" name="Straight Arrow Connector 31"/>
        <xdr:cNvCxnSpPr/>
      </xdr:nvCxnSpPr>
      <xdr:spPr bwMode="auto">
        <a:xfrm>
          <a:off x="9135208" y="20874404"/>
          <a:ext cx="323850" cy="139211"/>
        </a:xfrm>
        <a:prstGeom prst="straightConnector1">
          <a:avLst/>
        </a:prstGeom>
        <a:ln w="28575">
          <a:headEnd type="none" w="med" len="med"/>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371475</xdr:colOff>
      <xdr:row>91</xdr:row>
      <xdr:rowOff>104776</xdr:rowOff>
    </xdr:from>
    <xdr:to>
      <xdr:col>9</xdr:col>
      <xdr:colOff>95250</xdr:colOff>
      <xdr:row>102</xdr:row>
      <xdr:rowOff>123825</xdr:rowOff>
    </xdr:to>
    <xdr:sp macro="" textlink="">
      <xdr:nvSpPr>
        <xdr:cNvPr id="35" name="Rounded Rectangle 34"/>
        <xdr:cNvSpPr/>
      </xdr:nvSpPr>
      <xdr:spPr bwMode="auto">
        <a:xfrm>
          <a:off x="6467475" y="15744826"/>
          <a:ext cx="2219325" cy="2238374"/>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7</xdr:col>
      <xdr:colOff>542925</xdr:colOff>
      <xdr:row>92</xdr:row>
      <xdr:rowOff>19050</xdr:rowOff>
    </xdr:from>
    <xdr:to>
      <xdr:col>9</xdr:col>
      <xdr:colOff>0</xdr:colOff>
      <xdr:row>101</xdr:row>
      <xdr:rowOff>114300</xdr:rowOff>
    </xdr:to>
    <xdr:sp macro="" textlink="">
      <xdr:nvSpPr>
        <xdr:cNvPr id="36" name="TextBox 35"/>
        <xdr:cNvSpPr txBox="1"/>
      </xdr:nvSpPr>
      <xdr:spPr>
        <a:xfrm>
          <a:off x="6638925" y="15859125"/>
          <a:ext cx="1952625" cy="1914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a:t>In the space</a:t>
          </a:r>
          <a:r>
            <a:rPr lang="en-US" sz="1600" baseline="0"/>
            <a:t> to the right, c</a:t>
          </a:r>
          <a:r>
            <a:rPr lang="en-US" sz="1600"/>
            <a:t>reate the inputs</a:t>
          </a:r>
          <a:r>
            <a:rPr lang="en-US" sz="1600" baseline="0"/>
            <a:t> for a chart that shows the present value of a future amount  for 1 to 20 years with simple and compound interest.</a:t>
          </a:r>
          <a:endParaRPr lang="en-US" sz="1600"/>
        </a:p>
      </xdr:txBody>
    </xdr:sp>
    <xdr:clientData/>
  </xdr:twoCellAnchor>
  <xdr:twoCellAnchor>
    <xdr:from>
      <xdr:col>7</xdr:col>
      <xdr:colOff>0</xdr:colOff>
      <xdr:row>41</xdr:row>
      <xdr:rowOff>0</xdr:rowOff>
    </xdr:from>
    <xdr:to>
      <xdr:col>8</xdr:col>
      <xdr:colOff>571500</xdr:colOff>
      <xdr:row>50</xdr:row>
      <xdr:rowOff>163286</xdr:rowOff>
    </xdr:to>
    <xdr:sp macro="" textlink="">
      <xdr:nvSpPr>
        <xdr:cNvPr id="37" name="Rounded Rectangle 36"/>
        <xdr:cNvSpPr/>
      </xdr:nvSpPr>
      <xdr:spPr bwMode="auto">
        <a:xfrm>
          <a:off x="6101443" y="9154886"/>
          <a:ext cx="2220686" cy="1975757"/>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7</xdr:col>
      <xdr:colOff>171451</xdr:colOff>
      <xdr:row>41</xdr:row>
      <xdr:rowOff>114300</xdr:rowOff>
    </xdr:from>
    <xdr:to>
      <xdr:col>8</xdr:col>
      <xdr:colOff>466726</xdr:colOff>
      <xdr:row>50</xdr:row>
      <xdr:rowOff>103415</xdr:rowOff>
    </xdr:to>
    <xdr:sp macro="" textlink="">
      <xdr:nvSpPr>
        <xdr:cNvPr id="38" name="TextBox 37"/>
        <xdr:cNvSpPr txBox="1"/>
      </xdr:nvSpPr>
      <xdr:spPr>
        <a:xfrm>
          <a:off x="6272894" y="9269186"/>
          <a:ext cx="1944461" cy="18015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a:t>In the space</a:t>
          </a:r>
          <a:r>
            <a:rPr lang="en-US" sz="1400" baseline="0"/>
            <a:t> to the right, c</a:t>
          </a:r>
          <a:r>
            <a:rPr lang="en-US" sz="1400"/>
            <a:t>reate the inputs</a:t>
          </a:r>
          <a:r>
            <a:rPr lang="en-US" sz="1400" baseline="0"/>
            <a:t> for a chart that shows the future value of an amount  for 1 to 20 years with simple and compound interest.</a:t>
          </a:r>
          <a:endParaRPr lang="en-US" sz="1400"/>
        </a:p>
      </xdr:txBody>
    </xdr:sp>
    <xdr:clientData/>
  </xdr:twoCellAnchor>
  <xdr:twoCellAnchor>
    <xdr:from>
      <xdr:col>7</xdr:col>
      <xdr:colOff>704850</xdr:colOff>
      <xdr:row>133</xdr:row>
      <xdr:rowOff>161925</xdr:rowOff>
    </xdr:from>
    <xdr:to>
      <xdr:col>9</xdr:col>
      <xdr:colOff>428625</xdr:colOff>
      <xdr:row>145</xdr:row>
      <xdr:rowOff>104775</xdr:rowOff>
    </xdr:to>
    <xdr:sp macro="" textlink="">
      <xdr:nvSpPr>
        <xdr:cNvPr id="39" name="Rounded Rectangle 38"/>
        <xdr:cNvSpPr/>
      </xdr:nvSpPr>
      <xdr:spPr bwMode="auto">
        <a:xfrm>
          <a:off x="6800850" y="24022050"/>
          <a:ext cx="2219325" cy="2362200"/>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7</xdr:col>
      <xdr:colOff>876301</xdr:colOff>
      <xdr:row>134</xdr:row>
      <xdr:rowOff>76199</xdr:rowOff>
    </xdr:from>
    <xdr:to>
      <xdr:col>9</xdr:col>
      <xdr:colOff>323851</xdr:colOff>
      <xdr:row>144</xdr:row>
      <xdr:rowOff>57150</xdr:rowOff>
    </xdr:to>
    <xdr:sp macro="" textlink="">
      <xdr:nvSpPr>
        <xdr:cNvPr id="40" name="TextBox 39"/>
        <xdr:cNvSpPr txBox="1"/>
      </xdr:nvSpPr>
      <xdr:spPr>
        <a:xfrm>
          <a:off x="6972301" y="24136349"/>
          <a:ext cx="1943100" cy="2000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a:t>Create the inputs</a:t>
          </a:r>
          <a:r>
            <a:rPr lang="en-US" sz="1600" baseline="0"/>
            <a:t> for a chart that shows the future value of an amount  for 1 to 20 years with various compounding terms.</a:t>
          </a:r>
          <a:endParaRPr lang="en-US" sz="1600"/>
        </a:p>
      </xdr:txBody>
    </xdr:sp>
    <xdr:clientData/>
  </xdr:twoCellAnchor>
  <xdr:twoCellAnchor>
    <xdr:from>
      <xdr:col>6</xdr:col>
      <xdr:colOff>51288</xdr:colOff>
      <xdr:row>45</xdr:row>
      <xdr:rowOff>117231</xdr:rowOff>
    </xdr:from>
    <xdr:to>
      <xdr:col>6</xdr:col>
      <xdr:colOff>908538</xdr:colOff>
      <xdr:row>48</xdr:row>
      <xdr:rowOff>36635</xdr:rowOff>
    </xdr:to>
    <xdr:sp macro="" textlink="">
      <xdr:nvSpPr>
        <xdr:cNvPr id="2" name="Right Arrow 1"/>
        <xdr:cNvSpPr/>
      </xdr:nvSpPr>
      <xdr:spPr bwMode="auto">
        <a:xfrm>
          <a:off x="5209442" y="7429500"/>
          <a:ext cx="857250" cy="512885"/>
        </a:xfrm>
        <a:prstGeom prst="rightArrow">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en-US" sz="1100"/>
        </a:p>
      </xdr:txBody>
    </xdr:sp>
    <xdr:clientData/>
  </xdr:twoCellAnchor>
  <xdr:twoCellAnchor>
    <xdr:from>
      <xdr:col>6</xdr:col>
      <xdr:colOff>432288</xdr:colOff>
      <xdr:row>95</xdr:row>
      <xdr:rowOff>36634</xdr:rowOff>
    </xdr:from>
    <xdr:to>
      <xdr:col>7</xdr:col>
      <xdr:colOff>344365</xdr:colOff>
      <xdr:row>97</xdr:row>
      <xdr:rowOff>153865</xdr:rowOff>
    </xdr:to>
    <xdr:sp macro="" textlink="">
      <xdr:nvSpPr>
        <xdr:cNvPr id="41" name="Right Arrow 40"/>
        <xdr:cNvSpPr/>
      </xdr:nvSpPr>
      <xdr:spPr bwMode="auto">
        <a:xfrm>
          <a:off x="5590442" y="16339038"/>
          <a:ext cx="857250" cy="512885"/>
        </a:xfrm>
        <a:prstGeom prst="rightArrow">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en-US" sz="1100"/>
        </a:p>
      </xdr:txBody>
    </xdr:sp>
    <xdr:clientData/>
  </xdr:twoCellAnchor>
  <xdr:twoCellAnchor>
    <xdr:from>
      <xdr:col>6</xdr:col>
      <xdr:colOff>769327</xdr:colOff>
      <xdr:row>137</xdr:row>
      <xdr:rowOff>205154</xdr:rowOff>
    </xdr:from>
    <xdr:to>
      <xdr:col>7</xdr:col>
      <xdr:colOff>681404</xdr:colOff>
      <xdr:row>140</xdr:row>
      <xdr:rowOff>95250</xdr:rowOff>
    </xdr:to>
    <xdr:sp macro="" textlink="">
      <xdr:nvSpPr>
        <xdr:cNvPr id="42" name="Right Arrow 41"/>
        <xdr:cNvSpPr/>
      </xdr:nvSpPr>
      <xdr:spPr bwMode="auto">
        <a:xfrm>
          <a:off x="5927481" y="24647769"/>
          <a:ext cx="857250" cy="512885"/>
        </a:xfrm>
        <a:prstGeom prst="rightArrow">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en-US" sz="1100"/>
        </a:p>
      </xdr:txBody>
    </xdr:sp>
    <xdr:clientData/>
  </xdr:twoCellAnchor>
  <xdr:twoCellAnchor>
    <xdr:from>
      <xdr:col>0</xdr:col>
      <xdr:colOff>205154</xdr:colOff>
      <xdr:row>5</xdr:row>
      <xdr:rowOff>124239</xdr:rowOff>
    </xdr:from>
    <xdr:to>
      <xdr:col>5</xdr:col>
      <xdr:colOff>747345</xdr:colOff>
      <xdr:row>6</xdr:row>
      <xdr:rowOff>29308</xdr:rowOff>
    </xdr:to>
    <xdr:sp macro="" textlink="">
      <xdr:nvSpPr>
        <xdr:cNvPr id="4" name="Rounded Rectangle 3"/>
        <xdr:cNvSpPr/>
      </xdr:nvSpPr>
      <xdr:spPr bwMode="auto">
        <a:xfrm>
          <a:off x="205154" y="828261"/>
          <a:ext cx="4741474" cy="493134"/>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8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The Time Value</a:t>
          </a:r>
          <a:r>
            <a:rPr lang="en-US" sz="28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of Money</a:t>
          </a:r>
          <a:endParaRPr lang="en-US" sz="28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1</xdr:col>
      <xdr:colOff>337039</xdr:colOff>
      <xdr:row>9</xdr:row>
      <xdr:rowOff>24179</xdr:rowOff>
    </xdr:from>
    <xdr:to>
      <xdr:col>3</xdr:col>
      <xdr:colOff>835269</xdr:colOff>
      <xdr:row>13</xdr:row>
      <xdr:rowOff>205154</xdr:rowOff>
    </xdr:to>
    <xdr:graphicFrame macro="">
      <xdr:nvGraphicFramePr>
        <xdr:cNvPr id="5" name="Diagram 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2</xdr:col>
      <xdr:colOff>762000</xdr:colOff>
      <xdr:row>43</xdr:row>
      <xdr:rowOff>21981</xdr:rowOff>
    </xdr:from>
    <xdr:to>
      <xdr:col>4</xdr:col>
      <xdr:colOff>798635</xdr:colOff>
      <xdr:row>45</xdr:row>
      <xdr:rowOff>102577</xdr:rowOff>
    </xdr:to>
    <xdr:grpSp>
      <xdr:nvGrpSpPr>
        <xdr:cNvPr id="8" name="Group 7"/>
        <xdr:cNvGrpSpPr/>
      </xdr:nvGrpSpPr>
      <xdr:grpSpPr>
        <a:xfrm>
          <a:off x="2170043" y="10068785"/>
          <a:ext cx="1916788" cy="478162"/>
          <a:chOff x="2176096" y="8206154"/>
          <a:chExt cx="1912327" cy="476250"/>
        </a:xfrm>
      </xdr:grpSpPr>
      <xdr:sp macro="" textlink="">
        <xdr:nvSpPr>
          <xdr:cNvPr id="6" name="Rounded Rectangle 5"/>
          <xdr:cNvSpPr/>
        </xdr:nvSpPr>
        <xdr:spPr bwMode="auto">
          <a:xfrm>
            <a:off x="2176096" y="8206154"/>
            <a:ext cx="1912327" cy="476250"/>
          </a:xfrm>
          <a:prstGeom prst="roundRect">
            <a:avLst/>
          </a:prstGeom>
          <a:solidFill>
            <a:schemeClr val="tx2">
              <a:lumMod val="60000"/>
              <a:lumOff val="40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a:sp3d>
        </xdr:spPr>
        <xdr:txBody>
          <a:bodyPr vertOverflow="clip" horzOverflow="clip" wrap="square" lIns="18288" tIns="0" rIns="0" bIns="0" rtlCol="0" anchor="ctr" upright="1"/>
          <a:lstStyle/>
          <a:p>
            <a:pPr algn="ctr"/>
            <a:endParaRPr lang="en-US" sz="1400" b="1">
              <a:solidFill>
                <a:schemeClr val="bg1"/>
              </a:solidFill>
            </a:endParaRPr>
          </a:p>
        </xdr:txBody>
      </xdr:sp>
      <xdr:sp macro="" textlink="">
        <xdr:nvSpPr>
          <xdr:cNvPr id="7" name="Rectangle 6"/>
          <xdr:cNvSpPr/>
        </xdr:nvSpPr>
        <xdr:spPr>
          <a:xfrm>
            <a:off x="2358364" y="8275868"/>
            <a:ext cx="1577099" cy="374141"/>
          </a:xfrm>
          <a:prstGeom prst="rect">
            <a:avLst/>
          </a:prstGeom>
          <a:noFill/>
        </xdr:spPr>
        <xdr:txBody>
          <a:bodyPr wrap="none" lIns="91440" tIns="45720" rIns="91440" bIns="45720">
            <a:spAutoFit/>
          </a:bodyPr>
          <a:lstStyle/>
          <a:p>
            <a:pPr algn="ctr"/>
            <a:r>
              <a:rPr lang="en-US" sz="1800" b="1" cap="none" spc="0">
                <a:ln w="10160">
                  <a:solidFill>
                    <a:schemeClr val="accent1"/>
                  </a:solidFill>
                  <a:prstDash val="solid"/>
                </a:ln>
                <a:solidFill>
                  <a:srgbClr val="FFFFFF"/>
                </a:solidFill>
                <a:effectLst>
                  <a:outerShdw blurRad="38100" dist="32000" dir="5400000" algn="tl">
                    <a:srgbClr val="000000">
                      <a:alpha val="30000"/>
                    </a:srgbClr>
                  </a:outerShdw>
                </a:effectLst>
              </a:rPr>
              <a:t>FV = PV(1+i)^n</a:t>
            </a:r>
          </a:p>
        </xdr:txBody>
      </xdr:sp>
    </xdr:grpSp>
    <xdr:clientData/>
  </xdr:twoCellAnchor>
  <xdr:twoCellAnchor>
    <xdr:from>
      <xdr:col>1</xdr:col>
      <xdr:colOff>344366</xdr:colOff>
      <xdr:row>77</xdr:row>
      <xdr:rowOff>80596</xdr:rowOff>
    </xdr:from>
    <xdr:to>
      <xdr:col>5</xdr:col>
      <xdr:colOff>776654</xdr:colOff>
      <xdr:row>87</xdr:row>
      <xdr:rowOff>122360</xdr:rowOff>
    </xdr:to>
    <xdr:graphicFrame macro="">
      <xdr:nvGraphicFramePr>
        <xdr:cNvPr id="44" name="Diagram 4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2</xdr:col>
      <xdr:colOff>754673</xdr:colOff>
      <xdr:row>89</xdr:row>
      <xdr:rowOff>146538</xdr:rowOff>
    </xdr:from>
    <xdr:to>
      <xdr:col>4</xdr:col>
      <xdr:colOff>791308</xdr:colOff>
      <xdr:row>92</xdr:row>
      <xdr:rowOff>29307</xdr:rowOff>
    </xdr:to>
    <xdr:grpSp>
      <xdr:nvGrpSpPr>
        <xdr:cNvPr id="45" name="Group 44"/>
        <xdr:cNvGrpSpPr/>
      </xdr:nvGrpSpPr>
      <xdr:grpSpPr>
        <a:xfrm>
          <a:off x="2162716" y="19867429"/>
          <a:ext cx="1916788" cy="479117"/>
          <a:chOff x="2176096" y="8206154"/>
          <a:chExt cx="1912327" cy="476250"/>
        </a:xfrm>
      </xdr:grpSpPr>
      <xdr:sp macro="" textlink="">
        <xdr:nvSpPr>
          <xdr:cNvPr id="46" name="Rounded Rectangle 45"/>
          <xdr:cNvSpPr/>
        </xdr:nvSpPr>
        <xdr:spPr bwMode="auto">
          <a:xfrm>
            <a:off x="2176096" y="8206154"/>
            <a:ext cx="1912327" cy="476250"/>
          </a:xfrm>
          <a:prstGeom prst="roundRect">
            <a:avLst/>
          </a:prstGeom>
          <a:solidFill>
            <a:schemeClr val="tx2">
              <a:lumMod val="60000"/>
              <a:lumOff val="40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a:sp3d>
        </xdr:spPr>
        <xdr:txBody>
          <a:bodyPr vertOverflow="clip" horzOverflow="clip" wrap="square" lIns="18288" tIns="0" rIns="0" bIns="0" rtlCol="0" anchor="ctr" upright="1"/>
          <a:lstStyle/>
          <a:p>
            <a:pPr algn="ctr"/>
            <a:endParaRPr lang="en-US" sz="1400" b="1">
              <a:solidFill>
                <a:schemeClr val="bg1"/>
              </a:solidFill>
            </a:endParaRPr>
          </a:p>
        </xdr:txBody>
      </xdr:sp>
      <xdr:sp macro="" textlink="">
        <xdr:nvSpPr>
          <xdr:cNvPr id="47" name="Rectangle 46"/>
          <xdr:cNvSpPr/>
        </xdr:nvSpPr>
        <xdr:spPr>
          <a:xfrm>
            <a:off x="2308769" y="8275868"/>
            <a:ext cx="1676293" cy="374141"/>
          </a:xfrm>
          <a:prstGeom prst="rect">
            <a:avLst/>
          </a:prstGeom>
          <a:noFill/>
        </xdr:spPr>
        <xdr:txBody>
          <a:bodyPr wrap="none" lIns="91440" tIns="45720" rIns="91440" bIns="45720">
            <a:spAutoFit/>
          </a:bodyPr>
          <a:lstStyle/>
          <a:p>
            <a:pPr algn="ctr"/>
            <a:r>
              <a:rPr lang="en-US" sz="1800" b="1" cap="none" spc="0">
                <a:ln w="10160">
                  <a:solidFill>
                    <a:schemeClr val="accent1"/>
                  </a:solidFill>
                  <a:prstDash val="solid"/>
                </a:ln>
                <a:solidFill>
                  <a:srgbClr val="FFFFFF"/>
                </a:solidFill>
                <a:effectLst>
                  <a:outerShdw blurRad="38100" dist="32000" dir="5400000" algn="tl">
                    <a:srgbClr val="000000">
                      <a:alpha val="30000"/>
                    </a:srgbClr>
                  </a:outerShdw>
                </a:effectLst>
              </a:rPr>
              <a:t>PV = FV/(1+i)^n</a:t>
            </a:r>
          </a:p>
        </xdr:txBody>
      </xdr:sp>
    </xdr:grpSp>
    <xdr:clientData/>
  </xdr:twoCellAnchor>
  <xdr:twoCellAnchor>
    <xdr:from>
      <xdr:col>0</xdr:col>
      <xdr:colOff>205887</xdr:colOff>
      <xdr:row>15</xdr:row>
      <xdr:rowOff>204421</xdr:rowOff>
    </xdr:from>
    <xdr:to>
      <xdr:col>5</xdr:col>
      <xdr:colOff>769327</xdr:colOff>
      <xdr:row>15</xdr:row>
      <xdr:rowOff>212481</xdr:rowOff>
    </xdr:to>
    <xdr:sp macro="" textlink="">
      <xdr:nvSpPr>
        <xdr:cNvPr id="48" name="Line 1"/>
        <xdr:cNvSpPr>
          <a:spLocks noChangeShapeType="1"/>
        </xdr:cNvSpPr>
      </xdr:nvSpPr>
      <xdr:spPr bwMode="auto">
        <a:xfrm>
          <a:off x="205887" y="3061921"/>
          <a:ext cx="4769094" cy="8060"/>
        </a:xfrm>
        <a:prstGeom prst="line">
          <a:avLst/>
        </a:prstGeom>
        <a:noFill/>
        <a:ln w="38100">
          <a:solidFill>
            <a:srgbClr val="000000"/>
          </a:solidFill>
          <a:round/>
          <a:headEnd/>
          <a:tailEnd/>
        </a:ln>
      </xdr:spPr>
    </xdr:sp>
    <xdr:clientData/>
  </xdr:twoCellAnchor>
  <xdr:twoCellAnchor>
    <xdr:from>
      <xdr:col>1</xdr:col>
      <xdr:colOff>754674</xdr:colOff>
      <xdr:row>15</xdr:row>
      <xdr:rowOff>351694</xdr:rowOff>
    </xdr:from>
    <xdr:to>
      <xdr:col>4</xdr:col>
      <xdr:colOff>791309</xdr:colOff>
      <xdr:row>17</xdr:row>
      <xdr:rowOff>21982</xdr:rowOff>
    </xdr:to>
    <xdr:sp macro="" textlink="">
      <xdr:nvSpPr>
        <xdr:cNvPr id="49" name="Rounded Rectangle 48"/>
        <xdr:cNvSpPr/>
      </xdr:nvSpPr>
      <xdr:spPr bwMode="auto">
        <a:xfrm>
          <a:off x="1003789" y="3209194"/>
          <a:ext cx="3077308" cy="432288"/>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Future Value</a:t>
          </a:r>
        </a:p>
      </xdr:txBody>
    </xdr:sp>
    <xdr:clientData/>
  </xdr:twoCellAnchor>
  <xdr:twoCellAnchor>
    <xdr:from>
      <xdr:col>1</xdr:col>
      <xdr:colOff>659424</xdr:colOff>
      <xdr:row>73</xdr:row>
      <xdr:rowOff>21982</xdr:rowOff>
    </xdr:from>
    <xdr:to>
      <xdr:col>4</xdr:col>
      <xdr:colOff>696059</xdr:colOff>
      <xdr:row>75</xdr:row>
      <xdr:rowOff>51288</xdr:rowOff>
    </xdr:to>
    <xdr:sp macro="" textlink="">
      <xdr:nvSpPr>
        <xdr:cNvPr id="50" name="Rounded Rectangle 49"/>
        <xdr:cNvSpPr/>
      </xdr:nvSpPr>
      <xdr:spPr bwMode="auto">
        <a:xfrm>
          <a:off x="908539" y="14184924"/>
          <a:ext cx="3077308" cy="424960"/>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Present</a:t>
          </a:r>
          <a:r>
            <a:rPr lang="en-US" sz="20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a:t>
          </a: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Value</a:t>
          </a:r>
        </a:p>
      </xdr:txBody>
    </xdr:sp>
    <xdr:clientData/>
  </xdr:twoCellAnchor>
  <xdr:twoCellAnchor>
    <xdr:from>
      <xdr:col>1</xdr:col>
      <xdr:colOff>446942</xdr:colOff>
      <xdr:row>100</xdr:row>
      <xdr:rowOff>36635</xdr:rowOff>
    </xdr:from>
    <xdr:to>
      <xdr:col>5</xdr:col>
      <xdr:colOff>681402</xdr:colOff>
      <xdr:row>102</xdr:row>
      <xdr:rowOff>65941</xdr:rowOff>
    </xdr:to>
    <xdr:sp macro="" textlink="">
      <xdr:nvSpPr>
        <xdr:cNvPr id="51" name="Rounded Rectangle 50"/>
        <xdr:cNvSpPr/>
      </xdr:nvSpPr>
      <xdr:spPr bwMode="auto">
        <a:xfrm>
          <a:off x="696057" y="19570212"/>
          <a:ext cx="4190999" cy="424960"/>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Compounding Frequency</a:t>
          </a:r>
        </a:p>
      </xdr:txBody>
    </xdr:sp>
    <xdr:clientData/>
  </xdr:twoCellAnchor>
  <xdr:twoCellAnchor>
    <xdr:from>
      <xdr:col>1</xdr:col>
      <xdr:colOff>545855</xdr:colOff>
      <xdr:row>107</xdr:row>
      <xdr:rowOff>148738</xdr:rowOff>
    </xdr:from>
    <xdr:to>
      <xdr:col>4</xdr:col>
      <xdr:colOff>725365</xdr:colOff>
      <xdr:row>111</xdr:row>
      <xdr:rowOff>161193</xdr:rowOff>
    </xdr:to>
    <xdr:graphicFrame macro="">
      <xdr:nvGraphicFramePr>
        <xdr:cNvPr id="9" name="Diagram 8"/>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twoCellAnchor>
    <xdr:from>
      <xdr:col>1</xdr:col>
      <xdr:colOff>424962</xdr:colOff>
      <xdr:row>122</xdr:row>
      <xdr:rowOff>190500</xdr:rowOff>
    </xdr:from>
    <xdr:to>
      <xdr:col>5</xdr:col>
      <xdr:colOff>659422</xdr:colOff>
      <xdr:row>125</xdr:row>
      <xdr:rowOff>21979</xdr:rowOff>
    </xdr:to>
    <xdr:sp macro="" textlink="">
      <xdr:nvSpPr>
        <xdr:cNvPr id="53" name="Rounded Rectangle 52"/>
        <xdr:cNvSpPr/>
      </xdr:nvSpPr>
      <xdr:spPr bwMode="auto">
        <a:xfrm>
          <a:off x="674077" y="23981019"/>
          <a:ext cx="4190999" cy="424960"/>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Continuous</a:t>
          </a:r>
          <a:r>
            <a:rPr lang="en-US" sz="20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Compounding</a:t>
          </a:r>
          <a:endPar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1</xdr:col>
      <xdr:colOff>710712</xdr:colOff>
      <xdr:row>126</xdr:row>
      <xdr:rowOff>183173</xdr:rowOff>
    </xdr:from>
    <xdr:to>
      <xdr:col>3</xdr:col>
      <xdr:colOff>637442</xdr:colOff>
      <xdr:row>129</xdr:row>
      <xdr:rowOff>65942</xdr:rowOff>
    </xdr:to>
    <xdr:grpSp>
      <xdr:nvGrpSpPr>
        <xdr:cNvPr id="14" name="Group 13"/>
        <xdr:cNvGrpSpPr/>
      </xdr:nvGrpSpPr>
      <xdr:grpSpPr>
        <a:xfrm>
          <a:off x="959190" y="27242456"/>
          <a:ext cx="1906274" cy="479116"/>
          <a:chOff x="959827" y="24830942"/>
          <a:chExt cx="1912327" cy="476250"/>
        </a:xfrm>
      </xdr:grpSpPr>
      <xdr:grpSp>
        <xdr:nvGrpSpPr>
          <xdr:cNvPr id="54" name="Group 53"/>
          <xdr:cNvGrpSpPr/>
        </xdr:nvGrpSpPr>
        <xdr:grpSpPr>
          <a:xfrm>
            <a:off x="959827" y="24830942"/>
            <a:ext cx="1912327" cy="476250"/>
            <a:chOff x="2176096" y="8206154"/>
            <a:chExt cx="1912327" cy="476250"/>
          </a:xfrm>
        </xdr:grpSpPr>
        <xdr:sp macro="" textlink="">
          <xdr:nvSpPr>
            <xdr:cNvPr id="55" name="Rounded Rectangle 54"/>
            <xdr:cNvSpPr/>
          </xdr:nvSpPr>
          <xdr:spPr bwMode="auto">
            <a:xfrm>
              <a:off x="2176096" y="8206154"/>
              <a:ext cx="1912327" cy="476250"/>
            </a:xfrm>
            <a:prstGeom prst="roundRect">
              <a:avLst/>
            </a:prstGeom>
            <a:solidFill>
              <a:schemeClr val="tx2">
                <a:lumMod val="60000"/>
                <a:lumOff val="40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a:sp3d>
          </xdr:spPr>
          <xdr:txBody>
            <a:bodyPr vertOverflow="clip" horzOverflow="clip" wrap="square" lIns="18288" tIns="0" rIns="0" bIns="0" rtlCol="0" anchor="ctr" upright="1"/>
            <a:lstStyle/>
            <a:p>
              <a:pPr algn="ctr"/>
              <a:endParaRPr lang="en-US" sz="1400" b="1">
                <a:solidFill>
                  <a:schemeClr val="bg1"/>
                </a:solidFill>
              </a:endParaRPr>
            </a:p>
          </xdr:txBody>
        </xdr:sp>
        <xdr:sp macro="" textlink="">
          <xdr:nvSpPr>
            <xdr:cNvPr id="56" name="Rectangle 55"/>
            <xdr:cNvSpPr/>
          </xdr:nvSpPr>
          <xdr:spPr>
            <a:xfrm>
              <a:off x="3054550" y="8275868"/>
              <a:ext cx="184731" cy="374141"/>
            </a:xfrm>
            <a:prstGeom prst="rect">
              <a:avLst/>
            </a:prstGeom>
            <a:noFill/>
          </xdr:spPr>
          <xdr:txBody>
            <a:bodyPr wrap="none" lIns="91440" tIns="45720" rIns="91440" bIns="45720">
              <a:spAutoFit/>
            </a:bodyPr>
            <a:lstStyle/>
            <a:p>
              <a:pPr algn="ctr"/>
              <a:endParaRPr lang="en-US" sz="1800" b="1" cap="none" spc="0">
                <a:ln w="10160">
                  <a:solidFill>
                    <a:schemeClr val="accent1"/>
                  </a:solidFill>
                  <a:prstDash val="solid"/>
                </a:ln>
                <a:solidFill>
                  <a:srgbClr val="FFFFFF"/>
                </a:solidFill>
                <a:effectLst>
                  <a:outerShdw blurRad="38100" dist="32000" dir="5400000" algn="tl">
                    <a:srgbClr val="000000">
                      <a:alpha val="30000"/>
                    </a:srgbClr>
                  </a:outerShdw>
                </a:effectLst>
              </a:endParaRPr>
            </a:p>
          </xdr:txBody>
        </xdr:sp>
      </xdr:grpSp>
      <mc:AlternateContent xmlns:mc="http://schemas.openxmlformats.org/markup-compatibility/2006" xmlns:a14="http://schemas.microsoft.com/office/drawing/2010/main">
        <mc:Choice Requires="a14">
          <xdr:sp macro="" textlink="">
            <xdr:nvSpPr>
              <xdr:cNvPr id="10" name="TextBox 9"/>
              <xdr:cNvSpPr txBox="1"/>
            </xdr:nvSpPr>
            <xdr:spPr>
              <a:xfrm>
                <a:off x="1026503" y="24897618"/>
                <a:ext cx="1699113" cy="314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14:m>
                  <m:oMath xmlns:m="http://schemas.openxmlformats.org/officeDocument/2006/math">
                    <m:r>
                      <a:rPr lang="en-US" sz="1400" b="1" i="1">
                        <a:solidFill>
                          <a:schemeClr val="bg1"/>
                        </a:solidFill>
                        <a:latin typeface="Cambria Math"/>
                      </a:rPr>
                      <m:t>𝑭𝑽</m:t>
                    </m:r>
                    <m:r>
                      <a:rPr lang="en-US" sz="1400" b="1" i="1">
                        <a:solidFill>
                          <a:schemeClr val="bg1"/>
                        </a:solidFill>
                        <a:latin typeface="Cambria Math"/>
                      </a:rPr>
                      <m:t>=</m:t>
                    </m:r>
                    <m:r>
                      <a:rPr lang="en-US" sz="1400" b="1" i="1">
                        <a:solidFill>
                          <a:schemeClr val="bg1"/>
                        </a:solidFill>
                        <a:latin typeface="Cambria Math"/>
                      </a:rPr>
                      <m:t>𝑷𝑽</m:t>
                    </m:r>
                    <m:r>
                      <a:rPr lang="en-US" sz="1400" b="1" i="1">
                        <a:solidFill>
                          <a:schemeClr val="bg1"/>
                        </a:solidFill>
                        <a:latin typeface="Cambria Math"/>
                      </a:rPr>
                      <m:t>(</m:t>
                    </m:r>
                    <m:sSup>
                      <m:sSupPr>
                        <m:ctrlPr>
                          <a:rPr lang="en-US" sz="1400" b="1" i="1">
                            <a:solidFill>
                              <a:schemeClr val="bg1"/>
                            </a:solidFill>
                            <a:latin typeface="Cambria Math" panose="02040503050406030204" pitchFamily="18" charset="0"/>
                          </a:rPr>
                        </m:ctrlPr>
                      </m:sSupPr>
                      <m:e>
                        <m:r>
                          <a:rPr lang="en-US" sz="1400" b="1" i="1">
                            <a:solidFill>
                              <a:schemeClr val="bg1"/>
                            </a:solidFill>
                            <a:latin typeface="Cambria Math"/>
                          </a:rPr>
                          <m:t>𝒆</m:t>
                        </m:r>
                      </m:e>
                      <m:sup>
                        <m:r>
                          <a:rPr lang="en-US" sz="1400" b="1" i="1">
                            <a:solidFill>
                              <a:schemeClr val="bg1"/>
                            </a:solidFill>
                            <a:latin typeface="Cambria Math"/>
                          </a:rPr>
                          <m:t>𝒓𝒕</m:t>
                        </m:r>
                      </m:sup>
                    </m:sSup>
                  </m:oMath>
                </a14:m>
                <a:r>
                  <a:rPr lang="en-US" sz="1400" b="1">
                    <a:solidFill>
                      <a:schemeClr val="bg1"/>
                    </a:solidFill>
                  </a:rPr>
                  <a:t>)</a:t>
                </a:r>
              </a:p>
            </xdr:txBody>
          </xdr:sp>
        </mc:Choice>
        <mc:Fallback xmlns="">
          <xdr:sp macro="" textlink="">
            <xdr:nvSpPr>
              <xdr:cNvPr id="10" name="TextBox 9"/>
              <xdr:cNvSpPr txBox="1"/>
            </xdr:nvSpPr>
            <xdr:spPr>
              <a:xfrm>
                <a:off x="1026503" y="24897618"/>
                <a:ext cx="1699113" cy="314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1400" b="1" i="0">
                    <a:solidFill>
                      <a:schemeClr val="bg1"/>
                    </a:solidFill>
                    <a:latin typeface="Cambria Math"/>
                  </a:rPr>
                  <a:t>𝑭𝑽=𝑷𝑽(𝒆^𝒓𝒕</a:t>
                </a:r>
                <a:r>
                  <a:rPr lang="en-US" sz="1400" b="1">
                    <a:solidFill>
                      <a:schemeClr val="bg1"/>
                    </a:solidFill>
                  </a:rPr>
                  <a:t>)</a:t>
                </a:r>
              </a:p>
            </xdr:txBody>
          </xdr:sp>
        </mc:Fallback>
      </mc:AlternateContent>
    </xdr:grpSp>
    <xdr:clientData/>
  </xdr:twoCellAnchor>
  <xdr:twoCellAnchor>
    <xdr:from>
      <xdr:col>1</xdr:col>
      <xdr:colOff>329712</xdr:colOff>
      <xdr:row>140</xdr:row>
      <xdr:rowOff>153867</xdr:rowOff>
    </xdr:from>
    <xdr:to>
      <xdr:col>5</xdr:col>
      <xdr:colOff>564172</xdr:colOff>
      <xdr:row>142</xdr:row>
      <xdr:rowOff>117231</xdr:rowOff>
    </xdr:to>
    <xdr:sp macro="" textlink="">
      <xdr:nvSpPr>
        <xdr:cNvPr id="61" name="Rounded Rectangle 60"/>
        <xdr:cNvSpPr/>
      </xdr:nvSpPr>
      <xdr:spPr bwMode="auto">
        <a:xfrm>
          <a:off x="578827" y="27600521"/>
          <a:ext cx="4190999" cy="359018"/>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Effective Interest</a:t>
          </a:r>
          <a:r>
            <a:rPr lang="en-US" sz="20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Rates</a:t>
          </a:r>
          <a:endPar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1</xdr:col>
      <xdr:colOff>212481</xdr:colOff>
      <xdr:row>162</xdr:row>
      <xdr:rowOff>149087</xdr:rowOff>
    </xdr:from>
    <xdr:to>
      <xdr:col>5</xdr:col>
      <xdr:colOff>864577</xdr:colOff>
      <xdr:row>164</xdr:row>
      <xdr:rowOff>153866</xdr:rowOff>
    </xdr:to>
    <xdr:sp macro="" textlink="">
      <xdr:nvSpPr>
        <xdr:cNvPr id="62" name="Rounded Rectangle 61"/>
        <xdr:cNvSpPr/>
      </xdr:nvSpPr>
      <xdr:spPr bwMode="auto">
        <a:xfrm>
          <a:off x="460959" y="34795239"/>
          <a:ext cx="4602901" cy="402344"/>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Finding an Investment's</a:t>
          </a:r>
          <a:r>
            <a:rPr lang="en-US" sz="20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Rate of Return</a:t>
          </a:r>
          <a:endPar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5</xdr:col>
      <xdr:colOff>637442</xdr:colOff>
      <xdr:row>172</xdr:row>
      <xdr:rowOff>73269</xdr:rowOff>
    </xdr:from>
    <xdr:to>
      <xdr:col>7</xdr:col>
      <xdr:colOff>652096</xdr:colOff>
      <xdr:row>174</xdr:row>
      <xdr:rowOff>153866</xdr:rowOff>
    </xdr:to>
    <xdr:grpSp>
      <xdr:nvGrpSpPr>
        <xdr:cNvPr id="64" name="Group 63"/>
        <xdr:cNvGrpSpPr/>
      </xdr:nvGrpSpPr>
      <xdr:grpSpPr>
        <a:xfrm>
          <a:off x="4836725" y="36450486"/>
          <a:ext cx="1911371" cy="478163"/>
          <a:chOff x="959827" y="24830942"/>
          <a:chExt cx="1912327" cy="476250"/>
        </a:xfrm>
      </xdr:grpSpPr>
      <xdr:grpSp>
        <xdr:nvGrpSpPr>
          <xdr:cNvPr id="65" name="Group 64"/>
          <xdr:cNvGrpSpPr/>
        </xdr:nvGrpSpPr>
        <xdr:grpSpPr>
          <a:xfrm>
            <a:off x="959827" y="24830942"/>
            <a:ext cx="1912327" cy="476250"/>
            <a:chOff x="2176096" y="8206154"/>
            <a:chExt cx="1912327" cy="476250"/>
          </a:xfrm>
        </xdr:grpSpPr>
        <xdr:sp macro="" textlink="">
          <xdr:nvSpPr>
            <xdr:cNvPr id="67" name="Rounded Rectangle 66"/>
            <xdr:cNvSpPr/>
          </xdr:nvSpPr>
          <xdr:spPr bwMode="auto">
            <a:xfrm>
              <a:off x="2176096" y="8206154"/>
              <a:ext cx="1912327" cy="476250"/>
            </a:xfrm>
            <a:prstGeom prst="roundRect">
              <a:avLst/>
            </a:prstGeom>
            <a:solidFill>
              <a:schemeClr val="tx2">
                <a:lumMod val="60000"/>
                <a:lumOff val="40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a:sp3d>
          </xdr:spPr>
          <xdr:txBody>
            <a:bodyPr vertOverflow="clip" horzOverflow="clip" wrap="square" lIns="18288" tIns="0" rIns="0" bIns="0" rtlCol="0" anchor="ctr" upright="1"/>
            <a:lstStyle/>
            <a:p>
              <a:pPr algn="ctr"/>
              <a:endParaRPr lang="en-US" sz="1400" b="1">
                <a:solidFill>
                  <a:schemeClr val="bg1"/>
                </a:solidFill>
              </a:endParaRPr>
            </a:p>
          </xdr:txBody>
        </xdr:sp>
        <xdr:sp macro="" textlink="">
          <xdr:nvSpPr>
            <xdr:cNvPr id="68" name="Rectangle 67"/>
            <xdr:cNvSpPr/>
          </xdr:nvSpPr>
          <xdr:spPr>
            <a:xfrm>
              <a:off x="3054550" y="8275868"/>
              <a:ext cx="184731" cy="374141"/>
            </a:xfrm>
            <a:prstGeom prst="rect">
              <a:avLst/>
            </a:prstGeom>
            <a:noFill/>
          </xdr:spPr>
          <xdr:txBody>
            <a:bodyPr wrap="none" lIns="91440" tIns="45720" rIns="91440" bIns="45720">
              <a:spAutoFit/>
            </a:bodyPr>
            <a:lstStyle/>
            <a:p>
              <a:pPr algn="ctr"/>
              <a:endParaRPr lang="en-US" sz="1800" b="1" cap="none" spc="0">
                <a:ln w="10160">
                  <a:solidFill>
                    <a:schemeClr val="accent1"/>
                  </a:solidFill>
                  <a:prstDash val="solid"/>
                </a:ln>
                <a:solidFill>
                  <a:srgbClr val="FFFFFF"/>
                </a:solidFill>
                <a:effectLst>
                  <a:outerShdw blurRad="38100" dist="32000" dir="5400000" algn="tl">
                    <a:srgbClr val="000000">
                      <a:alpha val="30000"/>
                    </a:srgbClr>
                  </a:outerShdw>
                </a:effectLst>
              </a:endParaRPr>
            </a:p>
          </xdr:txBody>
        </xdr:sp>
      </xdr:grpSp>
      <mc:AlternateContent xmlns:mc="http://schemas.openxmlformats.org/markup-compatibility/2006" xmlns:a14="http://schemas.microsoft.com/office/drawing/2010/main">
        <mc:Choice Requires="a14">
          <xdr:sp macro="" textlink="">
            <xdr:nvSpPr>
              <xdr:cNvPr id="66" name="TextBox 65"/>
              <xdr:cNvSpPr txBox="1"/>
            </xdr:nvSpPr>
            <xdr:spPr>
              <a:xfrm>
                <a:off x="1026503" y="24897618"/>
                <a:ext cx="1699113" cy="314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 sz="1100" b="1" i="1">
                          <a:solidFill>
                            <a:schemeClr val="bg1"/>
                          </a:solidFill>
                          <a:effectLst/>
                          <a:latin typeface="Cambria Math" panose="02040503050406030204" pitchFamily="18" charset="0"/>
                          <a:ea typeface="+mn-ea"/>
                          <a:cs typeface="+mn-cs"/>
                        </a:rPr>
                        <m:t>𝐢</m:t>
                      </m:r>
                      <m:r>
                        <a:rPr lang="" sz="1100" b="1">
                          <a:solidFill>
                            <a:schemeClr val="bg1"/>
                          </a:solidFill>
                          <a:effectLst/>
                          <a:latin typeface="Cambria Math" panose="02040503050406030204" pitchFamily="18" charset="0"/>
                          <a:ea typeface="+mn-ea"/>
                          <a:cs typeface="+mn-cs"/>
                        </a:rPr>
                        <m:t>=</m:t>
                      </m:r>
                      <m:d>
                        <m:dPr>
                          <m:begChr m:val="["/>
                          <m:endChr m:val="]"/>
                          <m:ctrlPr>
                            <a:rPr lang="" sz="1100" b="1" i="1">
                              <a:solidFill>
                                <a:schemeClr val="bg1"/>
                              </a:solidFill>
                              <a:effectLst/>
                              <a:latin typeface="Cambria Math" panose="02040503050406030204" pitchFamily="18" charset="0"/>
                              <a:ea typeface="+mn-ea"/>
                              <a:cs typeface="+mn-cs"/>
                            </a:rPr>
                          </m:ctrlPr>
                        </m:dPr>
                        <m:e>
                          <m:sSup>
                            <m:sSupPr>
                              <m:ctrlPr>
                                <a:rPr lang="" sz="1100" b="1" i="1">
                                  <a:solidFill>
                                    <a:schemeClr val="bg1"/>
                                  </a:solidFill>
                                  <a:effectLst/>
                                  <a:latin typeface="Cambria Math" panose="02040503050406030204" pitchFamily="18" charset="0"/>
                                  <a:ea typeface="+mn-ea"/>
                                  <a:cs typeface="+mn-cs"/>
                                </a:rPr>
                              </m:ctrlPr>
                            </m:sSupPr>
                            <m:e>
                              <m:d>
                                <m:dPr>
                                  <m:ctrlPr>
                                    <a:rPr lang="" sz="1100" b="1" i="1">
                                      <a:solidFill>
                                        <a:schemeClr val="bg1"/>
                                      </a:solidFill>
                                      <a:effectLst/>
                                      <a:latin typeface="Cambria Math" panose="02040503050406030204" pitchFamily="18" charset="0"/>
                                      <a:ea typeface="+mn-ea"/>
                                      <a:cs typeface="+mn-cs"/>
                                    </a:rPr>
                                  </m:ctrlPr>
                                </m:dPr>
                                <m:e>
                                  <m:f>
                                    <m:fPr>
                                      <m:type m:val="skw"/>
                                      <m:ctrlPr>
                                        <a:rPr lang="" sz="1100" b="1" i="1">
                                          <a:solidFill>
                                            <a:schemeClr val="bg1"/>
                                          </a:solidFill>
                                          <a:effectLst/>
                                          <a:latin typeface="Cambria Math" panose="02040503050406030204" pitchFamily="18" charset="0"/>
                                          <a:ea typeface="+mn-ea"/>
                                          <a:cs typeface="+mn-cs"/>
                                        </a:rPr>
                                      </m:ctrlPr>
                                    </m:fPr>
                                    <m:num>
                                      <m:r>
                                        <a:rPr lang="" sz="1100" b="1" i="1">
                                          <a:solidFill>
                                            <a:schemeClr val="bg1"/>
                                          </a:solidFill>
                                          <a:effectLst/>
                                          <a:latin typeface="Cambria Math" panose="02040503050406030204" pitchFamily="18" charset="0"/>
                                          <a:ea typeface="+mn-ea"/>
                                          <a:cs typeface="+mn-cs"/>
                                        </a:rPr>
                                        <m:t>𝑭𝑽</m:t>
                                      </m:r>
                                    </m:num>
                                    <m:den>
                                      <m:r>
                                        <a:rPr lang="" sz="1100" b="1" i="1">
                                          <a:solidFill>
                                            <a:schemeClr val="bg1"/>
                                          </a:solidFill>
                                          <a:effectLst/>
                                          <a:latin typeface="Cambria Math" panose="02040503050406030204" pitchFamily="18" charset="0"/>
                                          <a:ea typeface="+mn-ea"/>
                                          <a:cs typeface="+mn-cs"/>
                                        </a:rPr>
                                        <m:t>𝑷𝑽</m:t>
                                      </m:r>
                                    </m:den>
                                  </m:f>
                                </m:e>
                              </m:d>
                            </m:e>
                            <m:sup>
                              <m:f>
                                <m:fPr>
                                  <m:type m:val="skw"/>
                                  <m:ctrlPr>
                                    <a:rPr lang="" sz="1100" b="1" i="1">
                                      <a:solidFill>
                                        <a:schemeClr val="bg1"/>
                                      </a:solidFill>
                                      <a:effectLst/>
                                      <a:latin typeface="Cambria Math" panose="02040503050406030204" pitchFamily="18" charset="0"/>
                                      <a:ea typeface="+mn-ea"/>
                                      <a:cs typeface="+mn-cs"/>
                                    </a:rPr>
                                  </m:ctrlPr>
                                </m:fPr>
                                <m:num>
                                  <m:r>
                                    <a:rPr lang="" sz="1100" b="1" i="1">
                                      <a:solidFill>
                                        <a:schemeClr val="bg1"/>
                                      </a:solidFill>
                                      <a:effectLst/>
                                      <a:latin typeface="Cambria Math" panose="02040503050406030204" pitchFamily="18" charset="0"/>
                                      <a:ea typeface="+mn-ea"/>
                                      <a:cs typeface="+mn-cs"/>
                                    </a:rPr>
                                    <m:t>𝟏</m:t>
                                  </m:r>
                                </m:num>
                                <m:den>
                                  <m:r>
                                    <a:rPr lang="" sz="1100" b="1" i="1">
                                      <a:solidFill>
                                        <a:schemeClr val="bg1"/>
                                      </a:solidFill>
                                      <a:effectLst/>
                                      <a:latin typeface="Cambria Math" panose="02040503050406030204" pitchFamily="18" charset="0"/>
                                      <a:ea typeface="+mn-ea"/>
                                      <a:cs typeface="+mn-cs"/>
                                    </a:rPr>
                                    <m:t>𝒏</m:t>
                                  </m:r>
                                </m:den>
                              </m:f>
                            </m:sup>
                          </m:sSup>
                        </m:e>
                      </m:d>
                      <m:r>
                        <a:rPr lang="" sz="1100" b="1">
                          <a:solidFill>
                            <a:schemeClr val="bg1"/>
                          </a:solidFill>
                          <a:effectLst/>
                          <a:latin typeface="Cambria Math" panose="02040503050406030204" pitchFamily="18" charset="0"/>
                          <a:ea typeface="+mn-ea"/>
                          <a:cs typeface="+mn-cs"/>
                        </a:rPr>
                        <m:t>−</m:t>
                      </m:r>
                      <m:r>
                        <a:rPr lang="" sz="1100" b="1" i="1">
                          <a:solidFill>
                            <a:schemeClr val="bg1"/>
                          </a:solidFill>
                          <a:effectLst/>
                          <a:latin typeface="Cambria Math" panose="02040503050406030204" pitchFamily="18" charset="0"/>
                          <a:ea typeface="+mn-ea"/>
                          <a:cs typeface="+mn-cs"/>
                        </a:rPr>
                        <m:t>𝟏</m:t>
                      </m:r>
                    </m:oMath>
                  </m:oMathPara>
                </a14:m>
                <a:endParaRPr lang="" sz="1100" b="1">
                  <a:solidFill>
                    <a:schemeClr val="bg1"/>
                  </a:solidFill>
                  <a:effectLst/>
                  <a:latin typeface="+mn-lt"/>
                  <a:ea typeface="+mn-ea"/>
                  <a:cs typeface="+mn-cs"/>
                </a:endParaRPr>
              </a:p>
              <a:p>
                <a:pPr algn="ctr"/>
                <a:endParaRPr lang="en-US" sz="1400" b="1">
                  <a:solidFill>
                    <a:schemeClr val="bg1"/>
                  </a:solidFill>
                </a:endParaRPr>
              </a:p>
            </xdr:txBody>
          </xdr:sp>
        </mc:Choice>
        <mc:Fallback xmlns="">
          <xdr:sp macro="" textlink="">
            <xdr:nvSpPr>
              <xdr:cNvPr id="66" name="TextBox 65"/>
              <xdr:cNvSpPr txBox="1"/>
            </xdr:nvSpPr>
            <xdr:spPr>
              <a:xfrm>
                <a:off x="1026503" y="24897618"/>
                <a:ext cx="1699113" cy="314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 sz="1100" b="1" i="0">
                    <a:solidFill>
                      <a:schemeClr val="bg1"/>
                    </a:solidFill>
                    <a:effectLst/>
                    <a:latin typeface="+mn-lt"/>
                    <a:ea typeface="+mn-ea"/>
                    <a:cs typeface="+mn-cs"/>
                  </a:rPr>
                  <a:t>𝐢=[(𝑭𝑽⁄𝑷𝑽)^(𝟏⁄𝒏) ]−𝟏</a:t>
                </a:r>
                <a:endParaRPr lang="" sz="1100" b="1">
                  <a:solidFill>
                    <a:schemeClr val="bg1"/>
                  </a:solidFill>
                  <a:effectLst/>
                  <a:latin typeface="+mn-lt"/>
                  <a:ea typeface="+mn-ea"/>
                  <a:cs typeface="+mn-cs"/>
                </a:endParaRPr>
              </a:p>
              <a:p>
                <a:pPr algn="ctr"/>
                <a:endParaRPr lang="en-US" sz="1400" b="1">
                  <a:solidFill>
                    <a:schemeClr val="bg1"/>
                  </a:solidFill>
                </a:endParaRPr>
              </a:p>
            </xdr:txBody>
          </xdr:sp>
        </mc:Fallback>
      </mc:AlternateContent>
    </xdr:grpSp>
    <xdr:clientData/>
  </xdr:twoCellAnchor>
  <xdr:twoCellAnchor>
    <xdr:from>
      <xdr:col>5</xdr:col>
      <xdr:colOff>615463</xdr:colOff>
      <xdr:row>184</xdr:row>
      <xdr:rowOff>87923</xdr:rowOff>
    </xdr:from>
    <xdr:to>
      <xdr:col>7</xdr:col>
      <xdr:colOff>630117</xdr:colOff>
      <xdr:row>187</xdr:row>
      <xdr:rowOff>109904</xdr:rowOff>
    </xdr:to>
    <xdr:grpSp>
      <xdr:nvGrpSpPr>
        <xdr:cNvPr id="74" name="Group 73"/>
        <xdr:cNvGrpSpPr/>
      </xdr:nvGrpSpPr>
      <xdr:grpSpPr>
        <a:xfrm>
          <a:off x="4814746" y="39165271"/>
          <a:ext cx="1911371" cy="618329"/>
          <a:chOff x="959827" y="24830942"/>
          <a:chExt cx="1912327" cy="476250"/>
        </a:xfrm>
      </xdr:grpSpPr>
      <xdr:grpSp>
        <xdr:nvGrpSpPr>
          <xdr:cNvPr id="75" name="Group 74"/>
          <xdr:cNvGrpSpPr/>
        </xdr:nvGrpSpPr>
        <xdr:grpSpPr>
          <a:xfrm>
            <a:off x="959827" y="24830942"/>
            <a:ext cx="1912327" cy="476250"/>
            <a:chOff x="2176096" y="8206154"/>
            <a:chExt cx="1912327" cy="476250"/>
          </a:xfrm>
        </xdr:grpSpPr>
        <xdr:sp macro="" textlink="">
          <xdr:nvSpPr>
            <xdr:cNvPr id="77" name="Rounded Rectangle 76"/>
            <xdr:cNvSpPr/>
          </xdr:nvSpPr>
          <xdr:spPr bwMode="auto">
            <a:xfrm>
              <a:off x="2176096" y="8206154"/>
              <a:ext cx="1912327" cy="476250"/>
            </a:xfrm>
            <a:prstGeom prst="roundRect">
              <a:avLst/>
            </a:prstGeom>
            <a:solidFill>
              <a:schemeClr val="tx2">
                <a:lumMod val="60000"/>
                <a:lumOff val="40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a:sp3d>
          </xdr:spPr>
          <xdr:txBody>
            <a:bodyPr vertOverflow="clip" horzOverflow="clip" wrap="square" lIns="18288" tIns="0" rIns="0" bIns="0" rtlCol="0" anchor="ctr" upright="1"/>
            <a:lstStyle/>
            <a:p>
              <a:pPr algn="ctr"/>
              <a:endParaRPr lang="en-US" sz="1400" b="1">
                <a:solidFill>
                  <a:schemeClr val="bg1"/>
                </a:solidFill>
              </a:endParaRPr>
            </a:p>
          </xdr:txBody>
        </xdr:sp>
        <xdr:sp macro="" textlink="">
          <xdr:nvSpPr>
            <xdr:cNvPr id="78" name="Rectangle 77"/>
            <xdr:cNvSpPr/>
          </xdr:nvSpPr>
          <xdr:spPr>
            <a:xfrm>
              <a:off x="3054550" y="8275868"/>
              <a:ext cx="184731" cy="374141"/>
            </a:xfrm>
            <a:prstGeom prst="rect">
              <a:avLst/>
            </a:prstGeom>
            <a:noFill/>
          </xdr:spPr>
          <xdr:txBody>
            <a:bodyPr wrap="none" lIns="91440" tIns="45720" rIns="91440" bIns="45720">
              <a:spAutoFit/>
            </a:bodyPr>
            <a:lstStyle/>
            <a:p>
              <a:pPr algn="ctr"/>
              <a:endParaRPr lang="en-US" sz="1800" b="1" cap="none" spc="0">
                <a:ln w="10160">
                  <a:solidFill>
                    <a:schemeClr val="accent1"/>
                  </a:solidFill>
                  <a:prstDash val="solid"/>
                </a:ln>
                <a:solidFill>
                  <a:srgbClr val="FFFFFF"/>
                </a:solidFill>
                <a:effectLst>
                  <a:outerShdw blurRad="38100" dist="32000" dir="5400000" algn="tl">
                    <a:srgbClr val="000000">
                      <a:alpha val="30000"/>
                    </a:srgbClr>
                  </a:outerShdw>
                </a:effectLst>
              </a:endParaRPr>
            </a:p>
          </xdr:txBody>
        </xdr:sp>
      </xdr:grpSp>
      <mc:AlternateContent xmlns:mc="http://schemas.openxmlformats.org/markup-compatibility/2006" xmlns:a14="http://schemas.microsoft.com/office/drawing/2010/main">
        <mc:Choice Requires="a14">
          <xdr:sp macro="" textlink="">
            <xdr:nvSpPr>
              <xdr:cNvPr id="76" name="TextBox 75"/>
              <xdr:cNvSpPr txBox="1"/>
            </xdr:nvSpPr>
            <xdr:spPr>
              <a:xfrm>
                <a:off x="1026503" y="24897618"/>
                <a:ext cx="1699113" cy="314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14:m>
                  <m:oMathPara xmlns:m="http://schemas.openxmlformats.org/officeDocument/2006/math">
                    <m:oMathParaPr>
                      <m:jc m:val="centerGroup"/>
                    </m:oMathParaPr>
                    <m:oMath xmlns:m="http://schemas.openxmlformats.org/officeDocument/2006/math">
                      <m:r>
                        <a:rPr lang="" sz="1100" b="1" i="1">
                          <a:solidFill>
                            <a:schemeClr val="bg1"/>
                          </a:solidFill>
                          <a:effectLst/>
                          <a:latin typeface="Cambria Math" panose="02040503050406030204" pitchFamily="18" charset="0"/>
                          <a:ea typeface="+mn-ea"/>
                          <a:cs typeface="+mn-cs"/>
                        </a:rPr>
                        <m:t>𝐧</m:t>
                      </m:r>
                      <m:r>
                        <a:rPr lang="" sz="1100" b="1">
                          <a:solidFill>
                            <a:schemeClr val="bg1"/>
                          </a:solidFill>
                          <a:effectLst/>
                          <a:latin typeface="Cambria Math" panose="02040503050406030204" pitchFamily="18" charset="0"/>
                          <a:ea typeface="+mn-ea"/>
                          <a:cs typeface="+mn-cs"/>
                        </a:rPr>
                        <m:t>=</m:t>
                      </m:r>
                      <m:r>
                        <a:rPr lang="" sz="1100" b="1" i="1">
                          <a:solidFill>
                            <a:schemeClr val="bg1"/>
                          </a:solidFill>
                          <a:effectLst/>
                          <a:latin typeface="Cambria Math" panose="02040503050406030204" pitchFamily="18" charset="0"/>
                          <a:ea typeface="+mn-ea"/>
                          <a:cs typeface="+mn-cs"/>
                        </a:rPr>
                        <m:t> </m:t>
                      </m:r>
                      <m:f>
                        <m:fPr>
                          <m:ctrlPr>
                            <a:rPr lang="" sz="1100" b="1" i="1">
                              <a:solidFill>
                                <a:schemeClr val="bg1"/>
                              </a:solidFill>
                              <a:effectLst/>
                              <a:latin typeface="Cambria Math" panose="02040503050406030204" pitchFamily="18" charset="0"/>
                              <a:ea typeface="+mn-ea"/>
                              <a:cs typeface="+mn-cs"/>
                            </a:rPr>
                          </m:ctrlPr>
                        </m:fPr>
                        <m:num>
                          <m:r>
                            <a:rPr lang="" sz="1100" b="1" i="1">
                              <a:solidFill>
                                <a:schemeClr val="bg1"/>
                              </a:solidFill>
                              <a:effectLst/>
                              <a:latin typeface="Cambria Math" panose="02040503050406030204" pitchFamily="18" charset="0"/>
                              <a:ea typeface="+mn-ea"/>
                              <a:cs typeface="+mn-cs"/>
                            </a:rPr>
                            <m:t>𝐥𝐧</m:t>
                          </m:r>
                          <m:d>
                            <m:dPr>
                              <m:ctrlPr>
                                <a:rPr lang="" sz="1100" b="1" i="1">
                                  <a:solidFill>
                                    <a:schemeClr val="bg1"/>
                                  </a:solidFill>
                                  <a:effectLst/>
                                  <a:latin typeface="Cambria Math" panose="02040503050406030204" pitchFamily="18" charset="0"/>
                                  <a:ea typeface="+mn-ea"/>
                                  <a:cs typeface="+mn-cs"/>
                                </a:rPr>
                              </m:ctrlPr>
                            </m:dPr>
                            <m:e>
                              <m:f>
                                <m:fPr>
                                  <m:type m:val="skw"/>
                                  <m:ctrlPr>
                                    <a:rPr lang="" sz="1100" b="1" i="1">
                                      <a:solidFill>
                                        <a:schemeClr val="bg1"/>
                                      </a:solidFill>
                                      <a:effectLst/>
                                      <a:latin typeface="Cambria Math" panose="02040503050406030204" pitchFamily="18" charset="0"/>
                                      <a:ea typeface="+mn-ea"/>
                                      <a:cs typeface="+mn-cs"/>
                                    </a:rPr>
                                  </m:ctrlPr>
                                </m:fPr>
                                <m:num>
                                  <m:r>
                                    <a:rPr lang="" sz="1100" b="1" i="1">
                                      <a:solidFill>
                                        <a:schemeClr val="bg1"/>
                                      </a:solidFill>
                                      <a:effectLst/>
                                      <a:latin typeface="Cambria Math" panose="02040503050406030204" pitchFamily="18" charset="0"/>
                                      <a:ea typeface="+mn-ea"/>
                                      <a:cs typeface="+mn-cs"/>
                                    </a:rPr>
                                    <m:t>𝑭𝑽</m:t>
                                  </m:r>
                                </m:num>
                                <m:den>
                                  <m:r>
                                    <a:rPr lang="" sz="1100" b="1" i="1">
                                      <a:solidFill>
                                        <a:schemeClr val="bg1"/>
                                      </a:solidFill>
                                      <a:effectLst/>
                                      <a:latin typeface="Cambria Math" panose="02040503050406030204" pitchFamily="18" charset="0"/>
                                      <a:ea typeface="+mn-ea"/>
                                      <a:cs typeface="+mn-cs"/>
                                    </a:rPr>
                                    <m:t>𝑷𝑽</m:t>
                                  </m:r>
                                </m:den>
                              </m:f>
                            </m:e>
                          </m:d>
                        </m:num>
                        <m:den>
                          <m:r>
                            <a:rPr lang="" sz="1100" b="1" i="1">
                              <a:solidFill>
                                <a:schemeClr val="bg1"/>
                              </a:solidFill>
                              <a:effectLst/>
                              <a:latin typeface="Cambria Math" panose="02040503050406030204" pitchFamily="18" charset="0"/>
                              <a:ea typeface="+mn-ea"/>
                              <a:cs typeface="+mn-cs"/>
                            </a:rPr>
                            <m:t>𝐥𝐧</m:t>
                          </m:r>
                          <m:d>
                            <m:dPr>
                              <m:ctrlPr>
                                <a:rPr lang="" sz="1100" b="1" i="1">
                                  <a:solidFill>
                                    <a:schemeClr val="bg1"/>
                                  </a:solidFill>
                                  <a:effectLst/>
                                  <a:latin typeface="Cambria Math" panose="02040503050406030204" pitchFamily="18" charset="0"/>
                                  <a:ea typeface="+mn-ea"/>
                                  <a:cs typeface="+mn-cs"/>
                                </a:rPr>
                              </m:ctrlPr>
                            </m:dPr>
                            <m:e>
                              <m:r>
                                <a:rPr lang="" sz="1100" b="1" i="1">
                                  <a:solidFill>
                                    <a:schemeClr val="bg1"/>
                                  </a:solidFill>
                                  <a:effectLst/>
                                  <a:latin typeface="Cambria Math" panose="02040503050406030204" pitchFamily="18" charset="0"/>
                                  <a:ea typeface="+mn-ea"/>
                                  <a:cs typeface="+mn-cs"/>
                                </a:rPr>
                                <m:t>𝟏</m:t>
                              </m:r>
                              <m:r>
                                <a:rPr lang="" sz="1100" b="1">
                                  <a:solidFill>
                                    <a:schemeClr val="bg1"/>
                                  </a:solidFill>
                                  <a:effectLst/>
                                  <a:latin typeface="Cambria Math" panose="02040503050406030204" pitchFamily="18" charset="0"/>
                                  <a:ea typeface="+mn-ea"/>
                                  <a:cs typeface="+mn-cs"/>
                                </a:rPr>
                                <m:t>−</m:t>
                              </m:r>
                              <m:r>
                                <a:rPr lang="" sz="1100" b="1" i="1">
                                  <a:solidFill>
                                    <a:schemeClr val="bg1"/>
                                  </a:solidFill>
                                  <a:effectLst/>
                                  <a:latin typeface="Cambria Math" panose="02040503050406030204" pitchFamily="18" charset="0"/>
                                  <a:ea typeface="+mn-ea"/>
                                  <a:cs typeface="+mn-cs"/>
                                </a:rPr>
                                <m:t>𝒊</m:t>
                              </m:r>
                            </m:e>
                          </m:d>
                        </m:den>
                      </m:f>
                    </m:oMath>
                  </m:oMathPara>
                </a14:m>
                <a:endParaRPr lang="en-US" sz="1400" b="1">
                  <a:solidFill>
                    <a:schemeClr val="bg1"/>
                  </a:solidFill>
                </a:endParaRPr>
              </a:p>
            </xdr:txBody>
          </xdr:sp>
        </mc:Choice>
        <mc:Fallback xmlns="">
          <xdr:sp macro="" textlink="">
            <xdr:nvSpPr>
              <xdr:cNvPr id="76" name="TextBox 75"/>
              <xdr:cNvSpPr txBox="1"/>
            </xdr:nvSpPr>
            <xdr:spPr>
              <a:xfrm>
                <a:off x="1026503" y="24897618"/>
                <a:ext cx="1699113" cy="314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 sz="1100" b="1" i="0">
                    <a:solidFill>
                      <a:schemeClr val="bg1"/>
                    </a:solidFill>
                    <a:effectLst/>
                    <a:latin typeface="+mn-lt"/>
                    <a:ea typeface="+mn-ea"/>
                    <a:cs typeface="+mn-cs"/>
                  </a:rPr>
                  <a:t>𝐧=  𝐥𝐧(𝑭𝑽⁄𝑷𝑽)/𝐥𝐧(𝟏−𝒊) </a:t>
                </a:r>
                <a:endParaRPr lang="en-US" sz="1400" b="1">
                  <a:solidFill>
                    <a:schemeClr val="bg1"/>
                  </a:solidFill>
                </a:endParaRPr>
              </a:p>
            </xdr:txBody>
          </xdr:sp>
        </mc:Fallback>
      </mc:AlternateContent>
    </xdr:grpSp>
    <xdr:clientData/>
  </xdr:twoCellAnchor>
  <xdr:oneCellAnchor>
    <xdr:from>
      <xdr:col>4</xdr:col>
      <xdr:colOff>476983</xdr:colOff>
      <xdr:row>176</xdr:row>
      <xdr:rowOff>74002</xdr:rowOff>
    </xdr:from>
    <xdr:ext cx="914400" cy="609013"/>
    <mc:AlternateContent xmlns:mc="http://schemas.openxmlformats.org/markup-compatibility/2006" xmlns:a14="http://schemas.microsoft.com/office/drawing/2010/main">
      <mc:Choice Requires="a14">
        <xdr:sp macro="" textlink="">
          <xdr:nvSpPr>
            <xdr:cNvPr id="15" name="TextBox 14"/>
            <xdr:cNvSpPr txBox="1"/>
          </xdr:nvSpPr>
          <xdr:spPr>
            <a:xfrm>
              <a:off x="3766771" y="34635098"/>
              <a:ext cx="914400"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a:fld id="{7BAC65CA-9E8F-4E06-8FFE-FA540E24041C}" type="mathplaceholder">
                      <a:rPr lang="en-US" sz="1100" i="1">
                        <a:latin typeface="Cambria Math"/>
                      </a:rPr>
                      <a:t>Type equation here.</a:t>
                    </a:fld>
                  </m:oMath>
                </m:oMathPara>
              </a14:m>
              <a:endParaRPr lang="en-US" sz="1100"/>
            </a:p>
          </xdr:txBody>
        </xdr:sp>
      </mc:Choice>
      <mc:Fallback xmlns="">
        <xdr:sp macro="" textlink="">
          <xdr:nvSpPr>
            <xdr:cNvPr id="15" name="TextBox 14"/>
            <xdr:cNvSpPr txBox="1"/>
          </xdr:nvSpPr>
          <xdr:spPr>
            <a:xfrm>
              <a:off x="3766771" y="34635098"/>
              <a:ext cx="914400"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r>
                <a:rPr lang="en-US" sz="1100" i="0">
                  <a:latin typeface="Cambria Math"/>
                </a:rPr>
                <a:t>"Type equation here."</a:t>
              </a:r>
              <a:endParaRPr lang="en-US" sz="1100"/>
            </a:p>
          </xdr:txBody>
        </xdr:sp>
      </mc:Fallback>
    </mc:AlternateContent>
    <xdr:clientData/>
  </xdr:oneCellAnchor>
  <xdr:twoCellAnchor>
    <xdr:from>
      <xdr:col>1</xdr:col>
      <xdr:colOff>307731</xdr:colOff>
      <xdr:row>197</xdr:row>
      <xdr:rowOff>74544</xdr:rowOff>
    </xdr:from>
    <xdr:to>
      <xdr:col>6</xdr:col>
      <xdr:colOff>7327</xdr:colOff>
      <xdr:row>199</xdr:row>
      <xdr:rowOff>36636</xdr:rowOff>
    </xdr:to>
    <xdr:sp macro="" textlink="">
      <xdr:nvSpPr>
        <xdr:cNvPr id="80" name="Rounded Rectangle 79"/>
        <xdr:cNvSpPr/>
      </xdr:nvSpPr>
      <xdr:spPr bwMode="auto">
        <a:xfrm>
          <a:off x="556209" y="41255674"/>
          <a:ext cx="4602901" cy="467332"/>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Series of Payments</a:t>
          </a:r>
        </a:p>
      </xdr:txBody>
    </xdr:sp>
    <xdr:clientData/>
  </xdr:twoCellAnchor>
  <xdr:twoCellAnchor>
    <xdr:from>
      <xdr:col>2</xdr:col>
      <xdr:colOff>234461</xdr:colOff>
      <xdr:row>210</xdr:row>
      <xdr:rowOff>87923</xdr:rowOff>
    </xdr:from>
    <xdr:to>
      <xdr:col>4</xdr:col>
      <xdr:colOff>271096</xdr:colOff>
      <xdr:row>212</xdr:row>
      <xdr:rowOff>168520</xdr:rowOff>
    </xdr:to>
    <xdr:grpSp>
      <xdr:nvGrpSpPr>
        <xdr:cNvPr id="81" name="Group 80"/>
        <xdr:cNvGrpSpPr/>
      </xdr:nvGrpSpPr>
      <xdr:grpSpPr>
        <a:xfrm>
          <a:off x="1642504" y="44457858"/>
          <a:ext cx="1916788" cy="478162"/>
          <a:chOff x="959827" y="24830942"/>
          <a:chExt cx="1912327" cy="476250"/>
        </a:xfrm>
      </xdr:grpSpPr>
      <xdr:grpSp>
        <xdr:nvGrpSpPr>
          <xdr:cNvPr id="82" name="Group 81"/>
          <xdr:cNvGrpSpPr/>
        </xdr:nvGrpSpPr>
        <xdr:grpSpPr>
          <a:xfrm>
            <a:off x="959827" y="24830942"/>
            <a:ext cx="1912327" cy="476250"/>
            <a:chOff x="2176096" y="8206154"/>
            <a:chExt cx="1912327" cy="476250"/>
          </a:xfrm>
        </xdr:grpSpPr>
        <xdr:sp macro="" textlink="">
          <xdr:nvSpPr>
            <xdr:cNvPr id="84" name="Rounded Rectangle 83"/>
            <xdr:cNvSpPr/>
          </xdr:nvSpPr>
          <xdr:spPr bwMode="auto">
            <a:xfrm>
              <a:off x="2176096" y="8206154"/>
              <a:ext cx="1912327" cy="476250"/>
            </a:xfrm>
            <a:prstGeom prst="roundRect">
              <a:avLst/>
            </a:prstGeom>
            <a:solidFill>
              <a:schemeClr val="tx2">
                <a:lumMod val="60000"/>
                <a:lumOff val="40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a:sp3d>
          </xdr:spPr>
          <xdr:txBody>
            <a:bodyPr vertOverflow="clip" horzOverflow="clip" wrap="square" lIns="18288" tIns="0" rIns="0" bIns="0" rtlCol="0" anchor="ctr" upright="1"/>
            <a:lstStyle/>
            <a:p>
              <a:pPr algn="ctr"/>
              <a:endParaRPr lang="en-US" sz="1400" b="1">
                <a:solidFill>
                  <a:schemeClr val="bg1"/>
                </a:solidFill>
              </a:endParaRPr>
            </a:p>
          </xdr:txBody>
        </xdr:sp>
        <xdr:sp macro="" textlink="">
          <xdr:nvSpPr>
            <xdr:cNvPr id="85" name="Rectangle 84"/>
            <xdr:cNvSpPr/>
          </xdr:nvSpPr>
          <xdr:spPr>
            <a:xfrm>
              <a:off x="3054550" y="8275868"/>
              <a:ext cx="184731" cy="374141"/>
            </a:xfrm>
            <a:prstGeom prst="rect">
              <a:avLst/>
            </a:prstGeom>
            <a:noFill/>
          </xdr:spPr>
          <xdr:txBody>
            <a:bodyPr wrap="none" lIns="91440" tIns="45720" rIns="91440" bIns="45720">
              <a:spAutoFit/>
            </a:bodyPr>
            <a:lstStyle/>
            <a:p>
              <a:pPr algn="ctr"/>
              <a:endParaRPr lang="en-US" sz="1800" b="1" cap="none" spc="0">
                <a:ln w="10160">
                  <a:solidFill>
                    <a:schemeClr val="accent1"/>
                  </a:solidFill>
                  <a:prstDash val="solid"/>
                </a:ln>
                <a:solidFill>
                  <a:srgbClr val="FFFFFF"/>
                </a:solidFill>
                <a:effectLst>
                  <a:outerShdw blurRad="38100" dist="32000" dir="5400000" algn="tl">
                    <a:srgbClr val="000000">
                      <a:alpha val="30000"/>
                    </a:srgbClr>
                  </a:outerShdw>
                </a:effectLst>
              </a:endParaRPr>
            </a:p>
          </xdr:txBody>
        </xdr:sp>
      </xdr:grpSp>
      <mc:AlternateContent xmlns:mc="http://schemas.openxmlformats.org/markup-compatibility/2006" xmlns:a14="http://schemas.microsoft.com/office/drawing/2010/main">
        <mc:Choice Requires="a14">
          <xdr:sp macro="" textlink="">
            <xdr:nvSpPr>
              <xdr:cNvPr id="83" name="TextBox 82"/>
              <xdr:cNvSpPr txBox="1"/>
            </xdr:nvSpPr>
            <xdr:spPr>
              <a:xfrm>
                <a:off x="1026503" y="24897618"/>
                <a:ext cx="1699113" cy="314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b="1" i="1">
                          <a:solidFill>
                            <a:schemeClr val="bg1"/>
                          </a:solidFill>
                          <a:effectLst/>
                          <a:latin typeface="Cambria Math"/>
                          <a:ea typeface="+mn-ea"/>
                          <a:cs typeface="+mn-cs"/>
                        </a:rPr>
                        <m:t>𝑷𝑽</m:t>
                      </m:r>
                      <m:r>
                        <a:rPr lang="en-US" sz="1100" b="1" i="1">
                          <a:solidFill>
                            <a:schemeClr val="bg1"/>
                          </a:solidFill>
                          <a:effectLst/>
                          <a:latin typeface="Cambria Math"/>
                          <a:ea typeface="+mn-ea"/>
                          <a:cs typeface="+mn-cs"/>
                        </a:rPr>
                        <m:t>=</m:t>
                      </m:r>
                      <m:f>
                        <m:fPr>
                          <m:type m:val="skw"/>
                          <m:ctrlPr>
                            <a:rPr lang="en-US" sz="1100" b="1" i="1">
                              <a:solidFill>
                                <a:schemeClr val="bg1"/>
                              </a:solidFill>
                              <a:effectLst/>
                              <a:latin typeface="Cambria Math" panose="02040503050406030204" pitchFamily="18" charset="0"/>
                              <a:ea typeface="+mn-ea"/>
                              <a:cs typeface="+mn-cs"/>
                            </a:rPr>
                          </m:ctrlPr>
                        </m:fPr>
                        <m:num>
                          <m:r>
                            <a:rPr lang="en-US" sz="1100" b="1" i="1">
                              <a:solidFill>
                                <a:schemeClr val="bg1"/>
                              </a:solidFill>
                              <a:effectLst/>
                              <a:latin typeface="Cambria Math"/>
                              <a:ea typeface="+mn-ea"/>
                              <a:cs typeface="+mn-cs"/>
                            </a:rPr>
                            <m:t>𝑪𝑭</m:t>
                          </m:r>
                        </m:num>
                        <m:den>
                          <m:r>
                            <a:rPr lang="en-US" sz="1100" b="1" i="1">
                              <a:solidFill>
                                <a:schemeClr val="bg1"/>
                              </a:solidFill>
                              <a:effectLst/>
                              <a:latin typeface="Cambria Math"/>
                              <a:ea typeface="+mn-ea"/>
                              <a:cs typeface="+mn-cs"/>
                            </a:rPr>
                            <m:t>𝒊</m:t>
                          </m:r>
                        </m:den>
                      </m:f>
                    </m:oMath>
                  </m:oMathPara>
                </a14:m>
                <a:endParaRPr lang="en-US" sz="1400" b="1">
                  <a:solidFill>
                    <a:schemeClr val="bg1"/>
                  </a:solidFill>
                </a:endParaRPr>
              </a:p>
            </xdr:txBody>
          </xdr:sp>
        </mc:Choice>
        <mc:Fallback xmlns="">
          <xdr:sp macro="" textlink="">
            <xdr:nvSpPr>
              <xdr:cNvPr id="83" name="TextBox 82"/>
              <xdr:cNvSpPr txBox="1"/>
            </xdr:nvSpPr>
            <xdr:spPr>
              <a:xfrm>
                <a:off x="1026503" y="24897618"/>
                <a:ext cx="1699113" cy="314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i="0">
                    <a:solidFill>
                      <a:schemeClr val="bg1"/>
                    </a:solidFill>
                    <a:effectLst/>
                    <a:latin typeface="Cambria Math"/>
                    <a:ea typeface="+mn-ea"/>
                    <a:cs typeface="+mn-cs"/>
                  </a:rPr>
                  <a:t>𝑷𝑽=𝑪𝑭⁄𝒊</a:t>
                </a:r>
                <a:endParaRPr lang="en-US" sz="1400" b="1">
                  <a:solidFill>
                    <a:schemeClr val="bg1"/>
                  </a:solidFill>
                </a:endParaRPr>
              </a:p>
            </xdr:txBody>
          </xdr:sp>
        </mc:Fallback>
      </mc:AlternateContent>
    </xdr:grpSp>
    <xdr:clientData/>
  </xdr:twoCellAnchor>
  <xdr:twoCellAnchor>
    <xdr:from>
      <xdr:col>1</xdr:col>
      <xdr:colOff>315058</xdr:colOff>
      <xdr:row>219</xdr:row>
      <xdr:rowOff>36637</xdr:rowOff>
    </xdr:from>
    <xdr:to>
      <xdr:col>6</xdr:col>
      <xdr:colOff>14654</xdr:colOff>
      <xdr:row>220</xdr:row>
      <xdr:rowOff>14655</xdr:rowOff>
    </xdr:to>
    <xdr:sp macro="" textlink="">
      <xdr:nvSpPr>
        <xdr:cNvPr id="86" name="Rounded Rectangle 85"/>
        <xdr:cNvSpPr/>
      </xdr:nvSpPr>
      <xdr:spPr bwMode="auto">
        <a:xfrm>
          <a:off x="564173" y="41675541"/>
          <a:ext cx="4608635" cy="359018"/>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Present</a:t>
          </a:r>
          <a:r>
            <a:rPr lang="en-US" sz="20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Value of an Annuity</a:t>
          </a:r>
          <a:endPar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1</xdr:col>
      <xdr:colOff>402982</xdr:colOff>
      <xdr:row>221</xdr:row>
      <xdr:rowOff>65942</xdr:rowOff>
    </xdr:from>
    <xdr:to>
      <xdr:col>5</xdr:col>
      <xdr:colOff>835269</xdr:colOff>
      <xdr:row>224</xdr:row>
      <xdr:rowOff>87807</xdr:rowOff>
    </xdr:to>
    <xdr:grpSp>
      <xdr:nvGrpSpPr>
        <xdr:cNvPr id="87" name="Group 86"/>
        <xdr:cNvGrpSpPr/>
      </xdr:nvGrpSpPr>
      <xdr:grpSpPr>
        <a:xfrm>
          <a:off x="651460" y="46804703"/>
          <a:ext cx="4383092" cy="618213"/>
          <a:chOff x="0" y="55316"/>
          <a:chExt cx="4388826" cy="615346"/>
        </a:xfrm>
        <a:scene3d>
          <a:camera prst="orthographicFront"/>
          <a:lightRig rig="threePt" dir="t"/>
        </a:scene3d>
      </xdr:grpSpPr>
      <xdr:sp macro="" textlink="">
        <xdr:nvSpPr>
          <xdr:cNvPr id="88" name="Rounded Rectangle 87"/>
          <xdr:cNvSpPr/>
        </xdr:nvSpPr>
        <xdr:spPr>
          <a:xfrm>
            <a:off x="0" y="55316"/>
            <a:ext cx="4388826" cy="615346"/>
          </a:xfrm>
          <a:prstGeom prst="roundRect">
            <a:avLst/>
          </a:prstGeom>
          <a:sp3d>
            <a:bevelT/>
          </a:sp3d>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89" name="Rounded Rectangle 4"/>
          <xdr:cNvSpPr/>
        </xdr:nvSpPr>
        <xdr:spPr>
          <a:xfrm>
            <a:off x="30039" y="85355"/>
            <a:ext cx="4328748" cy="555268"/>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41910" tIns="41910" rIns="41910" bIns="41910" numCol="1" spcCol="1270" anchor="ctr" anchorCtr="0">
            <a:noAutofit/>
          </a:bodyPr>
          <a:lstStyle/>
          <a:p>
            <a:pPr lvl="0" algn="l" defTabSz="488950">
              <a:lnSpc>
                <a:spcPct val="90000"/>
              </a:lnSpc>
              <a:spcBef>
                <a:spcPct val="0"/>
              </a:spcBef>
              <a:spcAft>
                <a:spcPct val="35000"/>
              </a:spcAft>
            </a:pPr>
            <a:r>
              <a:rPr lang="en-US" sz="1100" b="1" kern="1200" baseline="0"/>
              <a:t>How much can you borrow if you can make a monthly payment of $X for N years and annual interest  rate is i%?</a:t>
            </a:r>
          </a:p>
        </xdr:txBody>
      </xdr:sp>
    </xdr:grpSp>
    <xdr:clientData/>
  </xdr:twoCellAnchor>
  <xdr:twoCellAnchor>
    <xdr:from>
      <xdr:col>1</xdr:col>
      <xdr:colOff>402981</xdr:colOff>
      <xdr:row>224</xdr:row>
      <xdr:rowOff>146538</xdr:rowOff>
    </xdr:from>
    <xdr:to>
      <xdr:col>5</xdr:col>
      <xdr:colOff>835268</xdr:colOff>
      <xdr:row>227</xdr:row>
      <xdr:rowOff>168404</xdr:rowOff>
    </xdr:to>
    <xdr:grpSp>
      <xdr:nvGrpSpPr>
        <xdr:cNvPr id="90" name="Group 89"/>
        <xdr:cNvGrpSpPr/>
      </xdr:nvGrpSpPr>
      <xdr:grpSpPr>
        <a:xfrm>
          <a:off x="651459" y="47481647"/>
          <a:ext cx="4383092" cy="618214"/>
          <a:chOff x="0" y="55316"/>
          <a:chExt cx="4388826" cy="615346"/>
        </a:xfrm>
        <a:scene3d>
          <a:camera prst="orthographicFront"/>
          <a:lightRig rig="threePt" dir="t"/>
        </a:scene3d>
      </xdr:grpSpPr>
      <xdr:sp macro="" textlink="">
        <xdr:nvSpPr>
          <xdr:cNvPr id="91" name="Rounded Rectangle 90"/>
          <xdr:cNvSpPr/>
        </xdr:nvSpPr>
        <xdr:spPr>
          <a:xfrm>
            <a:off x="0" y="55316"/>
            <a:ext cx="4388826" cy="615346"/>
          </a:xfrm>
          <a:prstGeom prst="roundRect">
            <a:avLst/>
          </a:prstGeom>
          <a:sp3d>
            <a:bevelT/>
          </a:sp3d>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92" name="Rounded Rectangle 4"/>
          <xdr:cNvSpPr/>
        </xdr:nvSpPr>
        <xdr:spPr>
          <a:xfrm>
            <a:off x="30039" y="85355"/>
            <a:ext cx="4328748" cy="555268"/>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41910" tIns="41910" rIns="41910" bIns="41910" numCol="1" spcCol="1270" anchor="ctr" anchorCtr="0">
            <a:noAutofit/>
          </a:bodyPr>
          <a:lstStyle/>
          <a:p>
            <a:pPr lvl="0" algn="l" defTabSz="488950">
              <a:lnSpc>
                <a:spcPct val="90000"/>
              </a:lnSpc>
              <a:spcBef>
                <a:spcPct val="0"/>
              </a:spcBef>
              <a:spcAft>
                <a:spcPct val="35000"/>
              </a:spcAft>
            </a:pPr>
            <a:r>
              <a:rPr lang="en-US" sz="1100" b="1" kern="1200" baseline="0"/>
              <a:t>How much would you pay for a contract that will pay you $X each quarter for N years given an annual interest rate of i%?</a:t>
            </a:r>
          </a:p>
        </xdr:txBody>
      </xdr:sp>
    </xdr:grpSp>
    <xdr:clientData/>
  </xdr:twoCellAnchor>
  <xdr:twoCellAnchor>
    <xdr:from>
      <xdr:col>1</xdr:col>
      <xdr:colOff>395655</xdr:colOff>
      <xdr:row>228</xdr:row>
      <xdr:rowOff>43961</xdr:rowOff>
    </xdr:from>
    <xdr:to>
      <xdr:col>5</xdr:col>
      <xdr:colOff>827942</xdr:colOff>
      <xdr:row>231</xdr:row>
      <xdr:rowOff>65826</xdr:rowOff>
    </xdr:to>
    <xdr:grpSp>
      <xdr:nvGrpSpPr>
        <xdr:cNvPr id="93" name="Group 92"/>
        <xdr:cNvGrpSpPr/>
      </xdr:nvGrpSpPr>
      <xdr:grpSpPr>
        <a:xfrm>
          <a:off x="644133" y="48174200"/>
          <a:ext cx="4383092" cy="618213"/>
          <a:chOff x="0" y="55316"/>
          <a:chExt cx="4388826" cy="615346"/>
        </a:xfrm>
        <a:scene3d>
          <a:camera prst="orthographicFront"/>
          <a:lightRig rig="threePt" dir="t"/>
        </a:scene3d>
      </xdr:grpSpPr>
      <xdr:sp macro="" textlink="">
        <xdr:nvSpPr>
          <xdr:cNvPr id="94" name="Rounded Rectangle 93"/>
          <xdr:cNvSpPr/>
        </xdr:nvSpPr>
        <xdr:spPr>
          <a:xfrm>
            <a:off x="0" y="55316"/>
            <a:ext cx="4388826" cy="615346"/>
          </a:xfrm>
          <a:prstGeom prst="roundRect">
            <a:avLst/>
          </a:prstGeom>
          <a:sp3d>
            <a:bevelT/>
          </a:sp3d>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95" name="Rounded Rectangle 4"/>
          <xdr:cNvSpPr/>
        </xdr:nvSpPr>
        <xdr:spPr>
          <a:xfrm>
            <a:off x="30039" y="85355"/>
            <a:ext cx="4328748" cy="555268"/>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41910" tIns="41910" rIns="41910" bIns="41910" numCol="1" spcCol="1270" anchor="ctr" anchorCtr="0">
            <a:noAutofit/>
          </a:bodyPr>
          <a:lstStyle/>
          <a:p>
            <a:pPr lvl="0" algn="l" defTabSz="488950">
              <a:lnSpc>
                <a:spcPct val="90000"/>
              </a:lnSpc>
              <a:spcBef>
                <a:spcPct val="0"/>
              </a:spcBef>
              <a:spcAft>
                <a:spcPct val="35000"/>
              </a:spcAft>
            </a:pPr>
            <a:r>
              <a:rPr lang="en-US" sz="1100" b="1" kern="1200" baseline="0"/>
              <a:t>How much would you need to deposit today so you can withdraw $X each year for N years if the annual interest rate is i%?</a:t>
            </a:r>
          </a:p>
        </xdr:txBody>
      </xdr:sp>
    </xdr:grpSp>
    <xdr:clientData/>
  </xdr:twoCellAnchor>
  <xdr:twoCellAnchor>
    <xdr:from>
      <xdr:col>5</xdr:col>
      <xdr:colOff>190500</xdr:colOff>
      <xdr:row>238</xdr:row>
      <xdr:rowOff>87910</xdr:rowOff>
    </xdr:from>
    <xdr:to>
      <xdr:col>7</xdr:col>
      <xdr:colOff>747347</xdr:colOff>
      <xdr:row>241</xdr:row>
      <xdr:rowOff>65929</xdr:rowOff>
    </xdr:to>
    <xdr:grpSp>
      <xdr:nvGrpSpPr>
        <xdr:cNvPr id="17" name="Group 16"/>
        <xdr:cNvGrpSpPr/>
      </xdr:nvGrpSpPr>
      <xdr:grpSpPr>
        <a:xfrm>
          <a:off x="4389783" y="50205975"/>
          <a:ext cx="2453564" cy="590932"/>
          <a:chOff x="5392615" y="45038583"/>
          <a:chExt cx="2454520" cy="600808"/>
        </a:xfrm>
      </xdr:grpSpPr>
      <xdr:grpSp>
        <xdr:nvGrpSpPr>
          <xdr:cNvPr id="98" name="Group 97"/>
          <xdr:cNvGrpSpPr/>
        </xdr:nvGrpSpPr>
        <xdr:grpSpPr>
          <a:xfrm>
            <a:off x="5392615" y="45038583"/>
            <a:ext cx="2454520" cy="600808"/>
            <a:chOff x="2176096" y="8206144"/>
            <a:chExt cx="1912327" cy="476250"/>
          </a:xfrm>
        </xdr:grpSpPr>
        <xdr:sp macro="" textlink="">
          <xdr:nvSpPr>
            <xdr:cNvPr id="100" name="Rounded Rectangle 99"/>
            <xdr:cNvSpPr/>
          </xdr:nvSpPr>
          <xdr:spPr bwMode="auto">
            <a:xfrm>
              <a:off x="2176096" y="8206144"/>
              <a:ext cx="1912327" cy="476250"/>
            </a:xfrm>
            <a:prstGeom prst="roundRect">
              <a:avLst/>
            </a:prstGeom>
            <a:solidFill>
              <a:schemeClr val="tx2">
                <a:lumMod val="60000"/>
                <a:lumOff val="40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a:sp3d>
          </xdr:spPr>
          <xdr:txBody>
            <a:bodyPr vertOverflow="clip" horzOverflow="clip" wrap="square" lIns="18288" tIns="0" rIns="0" bIns="0" rtlCol="0" anchor="ctr" upright="1"/>
            <a:lstStyle/>
            <a:p>
              <a:pPr algn="ctr"/>
              <a:endParaRPr lang="en-US" sz="1400" b="1">
                <a:solidFill>
                  <a:schemeClr val="bg1"/>
                </a:solidFill>
              </a:endParaRPr>
            </a:p>
          </xdr:txBody>
        </xdr:sp>
        <xdr:sp macro="" textlink="">
          <xdr:nvSpPr>
            <xdr:cNvPr id="101" name="Rectangle 100"/>
            <xdr:cNvSpPr/>
          </xdr:nvSpPr>
          <xdr:spPr>
            <a:xfrm>
              <a:off x="3054550" y="8275868"/>
              <a:ext cx="184731" cy="374141"/>
            </a:xfrm>
            <a:prstGeom prst="rect">
              <a:avLst/>
            </a:prstGeom>
            <a:noFill/>
          </xdr:spPr>
          <xdr:txBody>
            <a:bodyPr wrap="none" lIns="91440" tIns="45720" rIns="91440" bIns="45720">
              <a:spAutoFit/>
            </a:bodyPr>
            <a:lstStyle/>
            <a:p>
              <a:pPr algn="ctr"/>
              <a:endParaRPr lang="en-US" sz="1800" b="1" cap="none" spc="0">
                <a:ln w="10160">
                  <a:solidFill>
                    <a:schemeClr val="accent1"/>
                  </a:solidFill>
                  <a:prstDash val="solid"/>
                </a:ln>
                <a:solidFill>
                  <a:srgbClr val="FFFFFF"/>
                </a:solidFill>
                <a:effectLst>
                  <a:outerShdw blurRad="38100" dist="32000" dir="5400000" algn="tl">
                    <a:srgbClr val="000000">
                      <a:alpha val="30000"/>
                    </a:srgbClr>
                  </a:outerShdw>
                </a:effectLst>
              </a:endParaRPr>
            </a:p>
          </xdr:txBody>
        </xdr:sp>
      </xdr:grpSp>
      <mc:AlternateContent xmlns:mc="http://schemas.openxmlformats.org/markup-compatibility/2006" xmlns:a14="http://schemas.microsoft.com/office/drawing/2010/main">
        <mc:Choice Requires="a14">
          <xdr:sp macro="" textlink="">
            <xdr:nvSpPr>
              <xdr:cNvPr id="99" name="TextBox 98"/>
              <xdr:cNvSpPr txBox="1"/>
            </xdr:nvSpPr>
            <xdr:spPr>
              <a:xfrm>
                <a:off x="5478195" y="45122710"/>
                <a:ext cx="2180854" cy="396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b="1" i="1">
                          <a:solidFill>
                            <a:schemeClr val="bg1"/>
                          </a:solidFill>
                          <a:effectLst/>
                          <a:latin typeface="Cambria Math" panose="02040503050406030204" pitchFamily="18" charset="0"/>
                          <a:ea typeface="+mn-ea"/>
                          <a:cs typeface="+mn-cs"/>
                        </a:rPr>
                        <m:t>𝑷𝑽</m:t>
                      </m:r>
                      <m:r>
                        <a:rPr lang="en-US" sz="1100" b="1" i="1">
                          <a:solidFill>
                            <a:schemeClr val="bg1"/>
                          </a:solidFill>
                          <a:effectLst/>
                          <a:latin typeface="Cambria Math" panose="02040503050406030204" pitchFamily="18" charset="0"/>
                          <a:ea typeface="+mn-ea"/>
                          <a:cs typeface="+mn-cs"/>
                        </a:rPr>
                        <m:t>=</m:t>
                      </m:r>
                      <m:r>
                        <a:rPr lang="en-US" sz="1100" b="1" i="1">
                          <a:solidFill>
                            <a:schemeClr val="bg1"/>
                          </a:solidFill>
                          <a:effectLst/>
                          <a:latin typeface="Cambria Math" panose="02040503050406030204" pitchFamily="18" charset="0"/>
                          <a:ea typeface="+mn-ea"/>
                          <a:cs typeface="+mn-cs"/>
                        </a:rPr>
                        <m:t>𝑷𝑴𝑻</m:t>
                      </m:r>
                      <m:d>
                        <m:dPr>
                          <m:begChr m:val="["/>
                          <m:endChr m:val="]"/>
                          <m:ctrlPr>
                            <a:rPr lang="en-US" sz="1100" b="1" i="1">
                              <a:solidFill>
                                <a:schemeClr val="bg1"/>
                              </a:solidFill>
                              <a:effectLst/>
                              <a:latin typeface="Cambria Math" panose="02040503050406030204" pitchFamily="18" charset="0"/>
                              <a:ea typeface="+mn-ea"/>
                              <a:cs typeface="+mn-cs"/>
                            </a:rPr>
                          </m:ctrlPr>
                        </m:dPr>
                        <m:e>
                          <m:f>
                            <m:fPr>
                              <m:ctrlPr>
                                <a:rPr lang="en-US" sz="1100" b="1" i="1">
                                  <a:solidFill>
                                    <a:schemeClr val="bg1"/>
                                  </a:solidFill>
                                  <a:effectLst/>
                                  <a:latin typeface="Cambria Math" panose="02040503050406030204" pitchFamily="18" charset="0"/>
                                  <a:ea typeface="+mn-ea"/>
                                  <a:cs typeface="+mn-cs"/>
                                </a:rPr>
                              </m:ctrlPr>
                            </m:fPr>
                            <m:num>
                              <m:r>
                                <a:rPr lang="en-US" sz="1100" b="1" i="1">
                                  <a:solidFill>
                                    <a:schemeClr val="bg1"/>
                                  </a:solidFill>
                                  <a:effectLst/>
                                  <a:latin typeface="Cambria Math" panose="02040503050406030204" pitchFamily="18" charset="0"/>
                                  <a:ea typeface="+mn-ea"/>
                                  <a:cs typeface="+mn-cs"/>
                                </a:rPr>
                                <m:t>𝟏</m:t>
                              </m:r>
                            </m:num>
                            <m:den>
                              <m:r>
                                <a:rPr lang="en-US" sz="1100" b="1" i="1">
                                  <a:solidFill>
                                    <a:schemeClr val="bg1"/>
                                  </a:solidFill>
                                  <a:effectLst/>
                                  <a:latin typeface="Cambria Math" panose="02040503050406030204" pitchFamily="18" charset="0"/>
                                  <a:ea typeface="+mn-ea"/>
                                  <a:cs typeface="+mn-cs"/>
                                </a:rPr>
                                <m:t>𝒊</m:t>
                              </m:r>
                            </m:den>
                          </m:f>
                          <m:r>
                            <a:rPr lang="en-US" sz="1100" b="1" i="1">
                              <a:solidFill>
                                <a:schemeClr val="bg1"/>
                              </a:solidFill>
                              <a:effectLst/>
                              <a:latin typeface="Cambria Math" panose="02040503050406030204" pitchFamily="18" charset="0"/>
                              <a:ea typeface="+mn-ea"/>
                              <a:cs typeface="+mn-cs"/>
                            </a:rPr>
                            <m:t>−</m:t>
                          </m:r>
                          <m:f>
                            <m:fPr>
                              <m:ctrlPr>
                                <a:rPr lang="en-US" sz="1100" b="1" i="1">
                                  <a:solidFill>
                                    <a:schemeClr val="bg1"/>
                                  </a:solidFill>
                                  <a:effectLst/>
                                  <a:latin typeface="Cambria Math" panose="02040503050406030204" pitchFamily="18" charset="0"/>
                                  <a:ea typeface="+mn-ea"/>
                                  <a:cs typeface="+mn-cs"/>
                                </a:rPr>
                              </m:ctrlPr>
                            </m:fPr>
                            <m:num>
                              <m:r>
                                <a:rPr lang="en-US" sz="1100" b="1" i="1">
                                  <a:solidFill>
                                    <a:schemeClr val="bg1"/>
                                  </a:solidFill>
                                  <a:effectLst/>
                                  <a:latin typeface="Cambria Math" panose="02040503050406030204" pitchFamily="18" charset="0"/>
                                  <a:ea typeface="+mn-ea"/>
                                  <a:cs typeface="+mn-cs"/>
                                </a:rPr>
                                <m:t>𝟏</m:t>
                              </m:r>
                            </m:num>
                            <m:den>
                              <m:r>
                                <a:rPr lang="en-US" sz="1100" b="1" i="1">
                                  <a:solidFill>
                                    <a:schemeClr val="bg1"/>
                                  </a:solidFill>
                                  <a:effectLst/>
                                  <a:latin typeface="Cambria Math" panose="02040503050406030204" pitchFamily="18" charset="0"/>
                                  <a:ea typeface="+mn-ea"/>
                                  <a:cs typeface="+mn-cs"/>
                                </a:rPr>
                                <m:t>𝒊</m:t>
                              </m:r>
                              <m:sSup>
                                <m:sSupPr>
                                  <m:ctrlPr>
                                    <a:rPr lang="en-US" sz="1100" b="1" i="1">
                                      <a:solidFill>
                                        <a:schemeClr val="bg1"/>
                                      </a:solidFill>
                                      <a:effectLst/>
                                      <a:latin typeface="Cambria Math" panose="02040503050406030204" pitchFamily="18" charset="0"/>
                                      <a:ea typeface="+mn-ea"/>
                                      <a:cs typeface="+mn-cs"/>
                                    </a:rPr>
                                  </m:ctrlPr>
                                </m:sSupPr>
                                <m:e>
                                  <m:d>
                                    <m:dPr>
                                      <m:ctrlPr>
                                        <a:rPr lang="en-US" sz="1100" b="1" i="1">
                                          <a:solidFill>
                                            <a:schemeClr val="bg1"/>
                                          </a:solidFill>
                                          <a:effectLst/>
                                          <a:latin typeface="Cambria Math" panose="02040503050406030204" pitchFamily="18" charset="0"/>
                                          <a:ea typeface="+mn-ea"/>
                                          <a:cs typeface="+mn-cs"/>
                                        </a:rPr>
                                      </m:ctrlPr>
                                    </m:dPr>
                                    <m:e>
                                      <m:r>
                                        <a:rPr lang="en-US" sz="1100" b="1" i="1">
                                          <a:solidFill>
                                            <a:schemeClr val="bg1"/>
                                          </a:solidFill>
                                          <a:effectLst/>
                                          <a:latin typeface="Cambria Math" panose="02040503050406030204" pitchFamily="18" charset="0"/>
                                          <a:ea typeface="+mn-ea"/>
                                          <a:cs typeface="+mn-cs"/>
                                        </a:rPr>
                                        <m:t>𝟏</m:t>
                                      </m:r>
                                      <m:r>
                                        <a:rPr lang="en-US" sz="1100" b="1" i="1">
                                          <a:solidFill>
                                            <a:schemeClr val="bg1"/>
                                          </a:solidFill>
                                          <a:effectLst/>
                                          <a:latin typeface="Cambria Math" panose="02040503050406030204" pitchFamily="18" charset="0"/>
                                          <a:ea typeface="+mn-ea"/>
                                          <a:cs typeface="+mn-cs"/>
                                        </a:rPr>
                                        <m:t>=</m:t>
                                      </m:r>
                                      <m:r>
                                        <a:rPr lang="en-US" sz="1100" b="1" i="1">
                                          <a:solidFill>
                                            <a:schemeClr val="bg1"/>
                                          </a:solidFill>
                                          <a:effectLst/>
                                          <a:latin typeface="Cambria Math" panose="02040503050406030204" pitchFamily="18" charset="0"/>
                                          <a:ea typeface="+mn-ea"/>
                                          <a:cs typeface="+mn-cs"/>
                                        </a:rPr>
                                        <m:t>𝒊</m:t>
                                      </m:r>
                                    </m:e>
                                  </m:d>
                                </m:e>
                                <m:sup>
                                  <m:r>
                                    <a:rPr lang="en-US" sz="1100" b="1" i="1">
                                      <a:solidFill>
                                        <a:schemeClr val="bg1"/>
                                      </a:solidFill>
                                      <a:effectLst/>
                                      <a:latin typeface="Cambria Math" panose="02040503050406030204" pitchFamily="18" charset="0"/>
                                      <a:ea typeface="+mn-ea"/>
                                      <a:cs typeface="+mn-cs"/>
                                    </a:rPr>
                                    <m:t>𝒏</m:t>
                                  </m:r>
                                </m:sup>
                              </m:sSup>
                            </m:den>
                          </m:f>
                        </m:e>
                      </m:d>
                    </m:oMath>
                  </m:oMathPara>
                </a14:m>
                <a:endParaRPr lang="en-US" b="1">
                  <a:solidFill>
                    <a:schemeClr val="bg1"/>
                  </a:solidFill>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lang="en-US" sz="1400" b="0">
                  <a:solidFill>
                    <a:schemeClr val="bg1"/>
                  </a:solidFill>
                </a:endParaRPr>
              </a:p>
            </xdr:txBody>
          </xdr:sp>
        </mc:Choice>
        <mc:Fallback xmlns="">
          <xdr:sp macro="" textlink="">
            <xdr:nvSpPr>
              <xdr:cNvPr id="99" name="TextBox 98"/>
              <xdr:cNvSpPr txBox="1"/>
            </xdr:nvSpPr>
            <xdr:spPr>
              <a:xfrm>
                <a:off x="5478195" y="45122710"/>
                <a:ext cx="2180854" cy="396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i="0">
                    <a:solidFill>
                      <a:schemeClr val="bg1"/>
                    </a:solidFill>
                    <a:effectLst/>
                    <a:latin typeface="+mn-lt"/>
                    <a:ea typeface="+mn-ea"/>
                    <a:cs typeface="+mn-cs"/>
                  </a:rPr>
                  <a:t>𝑷𝑽=𝑷𝑴𝑻[𝟏/𝒊−𝟏/(𝒊(𝟏=𝒊)^𝒏 )]</a:t>
                </a:r>
                <a:endParaRPr lang="en-US" b="1">
                  <a:solidFill>
                    <a:schemeClr val="bg1"/>
                  </a:solidFill>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lang="en-US" sz="1400" b="0">
                  <a:solidFill>
                    <a:schemeClr val="bg1"/>
                  </a:solidFill>
                </a:endParaRPr>
              </a:p>
            </xdr:txBody>
          </xdr:sp>
        </mc:Fallback>
      </mc:AlternateContent>
    </xdr:grpSp>
    <xdr:clientData/>
  </xdr:twoCellAnchor>
  <xdr:twoCellAnchor>
    <xdr:from>
      <xdr:col>1</xdr:col>
      <xdr:colOff>227134</xdr:colOff>
      <xdr:row>268</xdr:row>
      <xdr:rowOff>3</xdr:rowOff>
    </xdr:from>
    <xdr:to>
      <xdr:col>5</xdr:col>
      <xdr:colOff>879230</xdr:colOff>
      <xdr:row>269</xdr:row>
      <xdr:rowOff>14656</xdr:rowOff>
    </xdr:to>
    <xdr:sp macro="" textlink="">
      <xdr:nvSpPr>
        <xdr:cNvPr id="103" name="Rounded Rectangle 102"/>
        <xdr:cNvSpPr/>
      </xdr:nvSpPr>
      <xdr:spPr bwMode="auto">
        <a:xfrm>
          <a:off x="476249" y="50812215"/>
          <a:ext cx="4608635" cy="359018"/>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Amortization Tables</a:t>
          </a:r>
        </a:p>
      </xdr:txBody>
    </xdr:sp>
    <xdr:clientData/>
  </xdr:twoCellAnchor>
  <xdr:twoCellAnchor>
    <xdr:from>
      <xdr:col>1</xdr:col>
      <xdr:colOff>78684</xdr:colOff>
      <xdr:row>346</xdr:row>
      <xdr:rowOff>140804</xdr:rowOff>
    </xdr:from>
    <xdr:to>
      <xdr:col>5</xdr:col>
      <xdr:colOff>730780</xdr:colOff>
      <xdr:row>348</xdr:row>
      <xdr:rowOff>103213</xdr:rowOff>
    </xdr:to>
    <xdr:sp macro="" textlink="">
      <xdr:nvSpPr>
        <xdr:cNvPr id="104" name="Rounded Rectangle 103"/>
        <xdr:cNvSpPr/>
      </xdr:nvSpPr>
      <xdr:spPr bwMode="auto">
        <a:xfrm>
          <a:off x="327162" y="70493282"/>
          <a:ext cx="4602901" cy="359974"/>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Future Value of an Annuity</a:t>
          </a:r>
        </a:p>
      </xdr:txBody>
    </xdr:sp>
    <xdr:clientData/>
  </xdr:twoCellAnchor>
  <xdr:twoCellAnchor>
    <xdr:from>
      <xdr:col>1</xdr:col>
      <xdr:colOff>175845</xdr:colOff>
      <xdr:row>361</xdr:row>
      <xdr:rowOff>29307</xdr:rowOff>
    </xdr:from>
    <xdr:to>
      <xdr:col>5</xdr:col>
      <xdr:colOff>827941</xdr:colOff>
      <xdr:row>362</xdr:row>
      <xdr:rowOff>344365</xdr:rowOff>
    </xdr:to>
    <xdr:sp macro="" textlink="">
      <xdr:nvSpPr>
        <xdr:cNvPr id="105" name="Rounded Rectangle 104"/>
        <xdr:cNvSpPr/>
      </xdr:nvSpPr>
      <xdr:spPr bwMode="auto">
        <a:xfrm>
          <a:off x="424960" y="68829115"/>
          <a:ext cx="4608635" cy="703385"/>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Number of Payments to Accumulate</a:t>
          </a:r>
        </a:p>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a Future Amount</a:t>
          </a:r>
        </a:p>
      </xdr:txBody>
    </xdr:sp>
    <xdr:clientData/>
  </xdr:twoCellAnchor>
  <xdr:twoCellAnchor>
    <xdr:from>
      <xdr:col>1</xdr:col>
      <xdr:colOff>117230</xdr:colOff>
      <xdr:row>374</xdr:row>
      <xdr:rowOff>109903</xdr:rowOff>
    </xdr:from>
    <xdr:to>
      <xdr:col>5</xdr:col>
      <xdr:colOff>769326</xdr:colOff>
      <xdr:row>376</xdr:row>
      <xdr:rowOff>146538</xdr:rowOff>
    </xdr:to>
    <xdr:sp macro="" textlink="">
      <xdr:nvSpPr>
        <xdr:cNvPr id="106" name="Rounded Rectangle 105"/>
        <xdr:cNvSpPr/>
      </xdr:nvSpPr>
      <xdr:spPr bwMode="auto">
        <a:xfrm>
          <a:off x="366345" y="72045634"/>
          <a:ext cx="4608635" cy="432289"/>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Working with Uneven Cash Flows</a:t>
          </a:r>
        </a:p>
      </xdr:txBody>
    </xdr:sp>
    <xdr:clientData/>
  </xdr:twoCellAnchor>
  <xdr:twoCellAnchor>
    <xdr:from>
      <xdr:col>3</xdr:col>
      <xdr:colOff>556847</xdr:colOff>
      <xdr:row>392</xdr:row>
      <xdr:rowOff>51289</xdr:rowOff>
    </xdr:from>
    <xdr:to>
      <xdr:col>7</xdr:col>
      <xdr:colOff>740020</xdr:colOff>
      <xdr:row>397</xdr:row>
      <xdr:rowOff>139211</xdr:rowOff>
    </xdr:to>
    <xdr:sp macro="" textlink="">
      <xdr:nvSpPr>
        <xdr:cNvPr id="107" name="Rounded Rectangle 106"/>
        <xdr:cNvSpPr/>
      </xdr:nvSpPr>
      <xdr:spPr bwMode="auto">
        <a:xfrm>
          <a:off x="2791559" y="75489289"/>
          <a:ext cx="4051788" cy="1077057"/>
        </a:xfrm>
        <a:prstGeom prst="roundRect">
          <a:avLst/>
        </a:prstGeom>
        <a:solidFill>
          <a:srgbClr val="00206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1800" b="1" cap="none" spc="0">
              <a:ln w="12700">
                <a:solidFill>
                  <a:schemeClr val="tx2">
                    <a:satMod val="155000"/>
                  </a:schemeClr>
                </a:solidFill>
                <a:prstDash val="solid"/>
              </a:ln>
              <a:solidFill>
                <a:schemeClr val="bg1"/>
              </a:solidFill>
              <a:effectLst>
                <a:outerShdw blurRad="41275" dist="20320" dir="1800000" algn="tl" rotWithShape="0">
                  <a:srgbClr val="000000">
                    <a:alpha val="40000"/>
                  </a:srgbClr>
                </a:outerShdw>
              </a:effectLst>
            </a:rPr>
            <a:t>NOTE: =NPV does</a:t>
          </a:r>
          <a:r>
            <a:rPr lang="en-US" sz="1800" b="1" cap="none" spc="0" baseline="0">
              <a:ln w="12700">
                <a:solidFill>
                  <a:schemeClr val="tx2">
                    <a:satMod val="155000"/>
                  </a:schemeClr>
                </a:solidFill>
                <a:prstDash val="solid"/>
              </a:ln>
              <a:solidFill>
                <a:schemeClr val="bg1"/>
              </a:solidFill>
              <a:effectLst>
                <a:outerShdw blurRad="41275" dist="20320" dir="1800000" algn="tl" rotWithShape="0">
                  <a:srgbClr val="000000">
                    <a:alpha val="40000"/>
                  </a:srgbClr>
                </a:outerShdw>
              </a:effectLst>
            </a:rPr>
            <a:t> not return the Net Present Value of an investment unless it's FREE (no cash flow at t=0)</a:t>
          </a:r>
          <a:endParaRPr lang="en-US" sz="1800" b="1" cap="none" spc="0">
            <a:ln w="12700">
              <a:solidFill>
                <a:schemeClr val="tx2">
                  <a:satMod val="155000"/>
                </a:schemeClr>
              </a:solidFill>
              <a:prstDash val="solid"/>
            </a:ln>
            <a:solidFill>
              <a:schemeClr val="bg1"/>
            </a:solidFill>
            <a:effectLst>
              <a:outerShdw blurRad="41275" dist="20320" dir="1800000" algn="tl" rotWithShape="0">
                <a:srgbClr val="000000">
                  <a:alpha val="40000"/>
                </a:srgbClr>
              </a:outerShdw>
            </a:effectLst>
          </a:endParaRPr>
        </a:p>
      </xdr:txBody>
    </xdr:sp>
    <xdr:clientData/>
  </xdr:twoCellAnchor>
  <xdr:twoCellAnchor>
    <xdr:from>
      <xdr:col>1</xdr:col>
      <xdr:colOff>183173</xdr:colOff>
      <xdr:row>398</xdr:row>
      <xdr:rowOff>190499</xdr:rowOff>
    </xdr:from>
    <xdr:to>
      <xdr:col>5</xdr:col>
      <xdr:colOff>835269</xdr:colOff>
      <xdr:row>401</xdr:row>
      <xdr:rowOff>29308</xdr:rowOff>
    </xdr:to>
    <xdr:sp macro="" textlink="">
      <xdr:nvSpPr>
        <xdr:cNvPr id="109" name="Rounded Rectangle 108"/>
        <xdr:cNvSpPr/>
      </xdr:nvSpPr>
      <xdr:spPr bwMode="auto">
        <a:xfrm>
          <a:off x="432288" y="76815461"/>
          <a:ext cx="4608635" cy="432289"/>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Find the Annual Rate for</a:t>
          </a:r>
          <a:r>
            <a:rPr lang="en-US" sz="20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an Annuity</a:t>
          </a:r>
          <a:endPar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1</xdr:col>
      <xdr:colOff>38100</xdr:colOff>
      <xdr:row>410</xdr:row>
      <xdr:rowOff>192699</xdr:rowOff>
    </xdr:from>
    <xdr:to>
      <xdr:col>7</xdr:col>
      <xdr:colOff>19050</xdr:colOff>
      <xdr:row>410</xdr:row>
      <xdr:rowOff>192699</xdr:rowOff>
    </xdr:to>
    <xdr:sp macro="" textlink="">
      <xdr:nvSpPr>
        <xdr:cNvPr id="110" name="Line 30"/>
        <xdr:cNvSpPr>
          <a:spLocks noChangeShapeType="1"/>
        </xdr:cNvSpPr>
      </xdr:nvSpPr>
      <xdr:spPr bwMode="auto">
        <a:xfrm flipV="1">
          <a:off x="287215" y="79220891"/>
          <a:ext cx="5835162" cy="0"/>
        </a:xfrm>
        <a:prstGeom prst="line">
          <a:avLst/>
        </a:prstGeom>
        <a:noFill/>
        <a:ln w="28575">
          <a:solidFill>
            <a:srgbClr val="0000FF"/>
          </a:solidFill>
          <a:round/>
          <a:headEnd/>
          <a:tailEnd/>
        </a:ln>
      </xdr:spPr>
    </xdr:sp>
    <xdr:clientData/>
  </xdr:twoCellAnchor>
  <xdr:twoCellAnchor>
    <xdr:from>
      <xdr:col>1</xdr:col>
      <xdr:colOff>183173</xdr:colOff>
      <xdr:row>411</xdr:row>
      <xdr:rowOff>117231</xdr:rowOff>
    </xdr:from>
    <xdr:to>
      <xdr:col>5</xdr:col>
      <xdr:colOff>835269</xdr:colOff>
      <xdr:row>415</xdr:row>
      <xdr:rowOff>161192</xdr:rowOff>
    </xdr:to>
    <xdr:sp macro="" textlink="">
      <xdr:nvSpPr>
        <xdr:cNvPr id="111" name="Rounded Rectangle 110"/>
        <xdr:cNvSpPr/>
      </xdr:nvSpPr>
      <xdr:spPr bwMode="auto">
        <a:xfrm>
          <a:off x="432288" y="79343250"/>
          <a:ext cx="4608635" cy="835269"/>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Find the number of periods needed to</a:t>
          </a:r>
        </a:p>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pay off</a:t>
          </a:r>
          <a:r>
            <a:rPr lang="en-US" sz="20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a loan</a:t>
          </a:r>
          <a:endPar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0</xdr:col>
      <xdr:colOff>80596</xdr:colOff>
      <xdr:row>57</xdr:row>
      <xdr:rowOff>146537</xdr:rowOff>
    </xdr:from>
    <xdr:to>
      <xdr:col>1</xdr:col>
      <xdr:colOff>1018443</xdr:colOff>
      <xdr:row>68</xdr:row>
      <xdr:rowOff>102576</xdr:rowOff>
    </xdr:to>
    <xdr:sp macro="" textlink="">
      <xdr:nvSpPr>
        <xdr:cNvPr id="11" name="Right Arrow 10"/>
        <xdr:cNvSpPr/>
      </xdr:nvSpPr>
      <xdr:spPr bwMode="auto">
        <a:xfrm>
          <a:off x="80596" y="12807460"/>
          <a:ext cx="1186962" cy="2176097"/>
        </a:xfrm>
        <a:prstGeom prst="rightArrow">
          <a:avLst/>
        </a:prstGeom>
        <a:gradFill flip="none" rotWithShape="1">
          <a:gsLst>
            <a:gs pos="0">
              <a:schemeClr val="accent5">
                <a:lumMod val="60000"/>
                <a:lumOff val="40000"/>
                <a:shade val="30000"/>
                <a:satMod val="115000"/>
              </a:schemeClr>
            </a:gs>
            <a:gs pos="16000">
              <a:schemeClr val="accent5">
                <a:lumMod val="60000"/>
                <a:lumOff val="40000"/>
                <a:shade val="67500"/>
                <a:satMod val="115000"/>
              </a:schemeClr>
            </a:gs>
            <a:gs pos="100000">
              <a:schemeClr val="accent5">
                <a:lumMod val="60000"/>
                <a:lumOff val="40000"/>
                <a:shade val="100000"/>
                <a:satMod val="115000"/>
              </a:schemeClr>
            </a:gs>
          </a:gsLst>
          <a:path path="circle">
            <a:fillToRect l="100000" b="100000"/>
          </a:path>
          <a:tileRect t="-100000" r="-100000"/>
        </a:gra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lang="en-US" sz="1100" b="0" cap="none" spc="0">
              <a:ln w="0"/>
              <a:solidFill>
                <a:schemeClr val="tx1"/>
              </a:solidFill>
              <a:effectLst>
                <a:outerShdw blurRad="38100" dist="19050" dir="2700000" algn="tl" rotWithShape="0">
                  <a:schemeClr val="dk1">
                    <a:alpha val="40000"/>
                  </a:schemeClr>
                </a:outerShdw>
              </a:effectLst>
            </a:rPr>
            <a:t>Number of years of compounding to be substituted</a:t>
          </a:r>
          <a:r>
            <a:rPr lang="en-US" sz="1100" b="0" cap="none" spc="0" baseline="0">
              <a:ln w="0"/>
              <a:solidFill>
                <a:schemeClr val="tx1"/>
              </a:solidFill>
              <a:effectLst>
                <a:outerShdw blurRad="38100" dist="19050" dir="2700000" algn="tl" rotWithShape="0">
                  <a:schemeClr val="dk1">
                    <a:alpha val="40000"/>
                  </a:schemeClr>
                </a:outerShdw>
              </a:effectLst>
            </a:rPr>
            <a:t> for "n" in E44</a:t>
          </a:r>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608133</xdr:colOff>
      <xdr:row>56</xdr:row>
      <xdr:rowOff>168519</xdr:rowOff>
    </xdr:from>
    <xdr:to>
      <xdr:col>6</xdr:col>
      <xdr:colOff>490902</xdr:colOff>
      <xdr:row>57</xdr:row>
      <xdr:rowOff>205155</xdr:rowOff>
    </xdr:to>
    <xdr:sp macro="" textlink="">
      <xdr:nvSpPr>
        <xdr:cNvPr id="112" name="Line Callout 2 111"/>
        <xdr:cNvSpPr/>
      </xdr:nvSpPr>
      <xdr:spPr bwMode="auto">
        <a:xfrm>
          <a:off x="3897921" y="12228634"/>
          <a:ext cx="1751135" cy="637444"/>
        </a:xfrm>
        <a:prstGeom prst="borderCallout2">
          <a:avLst>
            <a:gd name="adj1" fmla="val 18750"/>
            <a:gd name="adj2" fmla="val -8333"/>
            <a:gd name="adj3" fmla="val 19899"/>
            <a:gd name="adj4" fmla="val -36751"/>
            <a:gd name="adj5" fmla="val 58922"/>
            <a:gd name="adj6" fmla="val -41438"/>
          </a:avLst>
        </a:prstGeom>
        <a:gradFill flip="none" rotWithShape="1">
          <a:gsLst>
            <a:gs pos="0">
              <a:schemeClr val="accent5">
                <a:lumMod val="60000"/>
                <a:lumOff val="40000"/>
                <a:shade val="30000"/>
                <a:satMod val="115000"/>
              </a:schemeClr>
            </a:gs>
            <a:gs pos="1000">
              <a:schemeClr val="accent5">
                <a:lumMod val="20000"/>
                <a:lumOff val="80000"/>
              </a:schemeClr>
            </a:gs>
            <a:gs pos="100000">
              <a:schemeClr val="accent5">
                <a:lumMod val="60000"/>
                <a:lumOff val="40000"/>
                <a:shade val="100000"/>
                <a:satMod val="115000"/>
              </a:schemeClr>
            </a:gs>
          </a:gsLst>
          <a:path path="circle">
            <a:fillToRect l="100000" b="100000"/>
          </a:path>
          <a:tileRect t="-100000" r="-100000"/>
        </a:gra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lang="en-US" sz="1100" b="0" cap="none" spc="0">
              <a:ln w="0"/>
              <a:solidFill>
                <a:schemeClr val="tx1"/>
              </a:solidFill>
              <a:effectLst>
                <a:outerShdw blurRad="38100" dist="19050" dir="2700000" algn="tl" rotWithShape="0">
                  <a:schemeClr val="dk1">
                    <a:alpha val="40000"/>
                  </a:schemeClr>
                </a:outerShdw>
              </a:effectLst>
            </a:rPr>
            <a:t>Formula to compute</a:t>
          </a:r>
          <a:r>
            <a:rPr lang="en-US" sz="1100" b="0" cap="none" spc="0" baseline="0">
              <a:ln w="0"/>
              <a:solidFill>
                <a:schemeClr val="tx1"/>
              </a:solidFill>
              <a:effectLst>
                <a:outerShdw blurRad="38100" dist="19050" dir="2700000" algn="tl" rotWithShape="0">
                  <a:schemeClr val="dk1">
                    <a:alpha val="40000"/>
                  </a:schemeClr>
                </a:outerShdw>
              </a:effectLst>
            </a:rPr>
            <a:t> the simple interest at a given year using the inputs above</a:t>
          </a:r>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6</xdr:col>
      <xdr:colOff>644769</xdr:colOff>
      <xdr:row>55</xdr:row>
      <xdr:rowOff>80595</xdr:rowOff>
    </xdr:from>
    <xdr:to>
      <xdr:col>7</xdr:col>
      <xdr:colOff>1450731</xdr:colOff>
      <xdr:row>56</xdr:row>
      <xdr:rowOff>520212</xdr:rowOff>
    </xdr:to>
    <xdr:sp macro="" textlink="">
      <xdr:nvSpPr>
        <xdr:cNvPr id="113" name="Line Callout 2 112"/>
        <xdr:cNvSpPr/>
      </xdr:nvSpPr>
      <xdr:spPr bwMode="auto">
        <a:xfrm>
          <a:off x="5802923" y="11942883"/>
          <a:ext cx="1751135" cy="637444"/>
        </a:xfrm>
        <a:prstGeom prst="borderCallout2">
          <a:avLst>
            <a:gd name="adj1" fmla="val 18750"/>
            <a:gd name="adj2" fmla="val -8333"/>
            <a:gd name="adj3" fmla="val 24497"/>
            <a:gd name="adj4" fmla="val -196584"/>
            <a:gd name="adj5" fmla="val 91106"/>
            <a:gd name="adj6" fmla="val -210894"/>
          </a:avLst>
        </a:prstGeom>
        <a:gradFill flip="none" rotWithShape="1">
          <a:gsLst>
            <a:gs pos="0">
              <a:schemeClr val="accent5">
                <a:lumMod val="60000"/>
                <a:lumOff val="40000"/>
                <a:shade val="30000"/>
                <a:satMod val="115000"/>
              </a:schemeClr>
            </a:gs>
            <a:gs pos="1000">
              <a:schemeClr val="accent5">
                <a:lumMod val="20000"/>
                <a:lumOff val="80000"/>
              </a:schemeClr>
            </a:gs>
            <a:gs pos="100000">
              <a:schemeClr val="accent5">
                <a:lumMod val="60000"/>
                <a:lumOff val="40000"/>
                <a:shade val="100000"/>
                <a:satMod val="115000"/>
              </a:schemeClr>
            </a:gs>
          </a:gsLst>
          <a:path path="circle">
            <a:fillToRect l="100000" b="100000"/>
          </a:path>
          <a:tileRect t="-100000" r="-100000"/>
        </a:gra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lang="en-US" sz="1100" b="0" cap="none" spc="0">
              <a:ln w="0"/>
              <a:solidFill>
                <a:schemeClr val="tx1"/>
              </a:solidFill>
              <a:effectLst>
                <a:outerShdw blurRad="38100" dist="19050" dir="2700000" algn="tl" rotWithShape="0">
                  <a:schemeClr val="dk1">
                    <a:alpha val="40000"/>
                  </a:schemeClr>
                </a:outerShdw>
              </a:effectLst>
            </a:rPr>
            <a:t>Formula referring</a:t>
          </a:r>
          <a:r>
            <a:rPr lang="en-US" sz="1100" b="0" cap="none" spc="0" baseline="0">
              <a:ln w="0"/>
              <a:solidFill>
                <a:schemeClr val="tx1"/>
              </a:solidFill>
              <a:effectLst>
                <a:outerShdw blurRad="38100" dist="19050" dir="2700000" algn="tl" rotWithShape="0">
                  <a:schemeClr val="dk1">
                    <a:alpha val="40000"/>
                  </a:schemeClr>
                </a:outerShdw>
              </a:effectLst>
            </a:rPr>
            <a:t> to the FV results in F48</a:t>
          </a:r>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659421</xdr:colOff>
      <xdr:row>58</xdr:row>
      <xdr:rowOff>146538</xdr:rowOff>
    </xdr:from>
    <xdr:to>
      <xdr:col>8</xdr:col>
      <xdr:colOff>117229</xdr:colOff>
      <xdr:row>69</xdr:row>
      <xdr:rowOff>36634</xdr:rowOff>
    </xdr:to>
    <xdr:sp macro="" textlink="">
      <xdr:nvSpPr>
        <xdr:cNvPr id="114" name="Rounded Rectangle 113"/>
        <xdr:cNvSpPr/>
      </xdr:nvSpPr>
      <xdr:spPr bwMode="auto">
        <a:xfrm>
          <a:off x="3949209" y="13019942"/>
          <a:ext cx="3919905" cy="2110154"/>
        </a:xfrm>
        <a:prstGeom prst="roundRect">
          <a:avLst/>
        </a:prstGeom>
        <a:solidFill>
          <a:srgbClr val="92D050"/>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lang="en-US" sz="1100" b="0" cap="none" spc="0">
              <a:ln w="0"/>
              <a:solidFill>
                <a:schemeClr val="tx1"/>
              </a:solidFill>
              <a:effectLst>
                <a:outerShdw blurRad="38100" dist="19050" dir="2700000" algn="tl" rotWithShape="0">
                  <a:schemeClr val="dk1">
                    <a:alpha val="40000"/>
                  </a:schemeClr>
                </a:outerShdw>
              </a:effectLst>
            </a:rPr>
            <a:t>Set up as shown.</a:t>
          </a:r>
        </a:p>
        <a:p>
          <a:pPr algn="l"/>
          <a:r>
            <a:rPr lang="en-US" sz="1100" b="0" cap="none" spc="0">
              <a:ln w="0"/>
              <a:solidFill>
                <a:schemeClr val="tx1"/>
              </a:solidFill>
              <a:effectLst>
                <a:outerShdw blurRad="38100" dist="19050" dir="2700000" algn="tl" rotWithShape="0">
                  <a:schemeClr val="dk1">
                    <a:alpha val="40000"/>
                  </a:schemeClr>
                </a:outerShdw>
              </a:effectLst>
            </a:rPr>
            <a:t>Highlight</a:t>
          </a:r>
          <a:r>
            <a:rPr lang="en-US" sz="1100" b="0" cap="none" spc="0" baseline="0">
              <a:ln w="0"/>
              <a:solidFill>
                <a:schemeClr val="tx1"/>
              </a:solidFill>
              <a:effectLst>
                <a:outerShdw blurRad="38100" dist="19050" dir="2700000" algn="tl" rotWithShape="0">
                  <a:schemeClr val="dk1">
                    <a:alpha val="40000"/>
                  </a:schemeClr>
                </a:outerShdw>
              </a:effectLst>
            </a:rPr>
            <a:t> the table range.</a:t>
          </a:r>
          <a:br>
            <a:rPr lang="en-US" sz="1100" b="0" cap="none" spc="0" baseline="0">
              <a:ln w="0"/>
              <a:solidFill>
                <a:schemeClr val="tx1"/>
              </a:solidFill>
              <a:effectLst>
                <a:outerShdw blurRad="38100" dist="19050" dir="2700000" algn="tl" rotWithShape="0">
                  <a:schemeClr val="dk1">
                    <a:alpha val="40000"/>
                  </a:schemeClr>
                </a:outerShdw>
              </a:effectLst>
            </a:rPr>
          </a:br>
          <a:r>
            <a:rPr lang="en-US" sz="1100" b="0" cap="none" spc="0" baseline="0">
              <a:ln w="0"/>
              <a:solidFill>
                <a:schemeClr val="tx1"/>
              </a:solidFill>
              <a:effectLst>
                <a:outerShdw blurRad="38100" dist="19050" dir="2700000" algn="tl" rotWithShape="0">
                  <a:schemeClr val="dk1">
                    <a:alpha val="40000"/>
                  </a:schemeClr>
                </a:outerShdw>
              </a:effectLst>
            </a:rPr>
            <a:t>DATA tab &gt;&gt; What-If Analysis &gt;&gt; Data Table</a:t>
          </a:r>
        </a:p>
        <a:p>
          <a:pPr algn="l"/>
          <a:r>
            <a:rPr lang="en-US" sz="1100" b="0" cap="none" spc="0" baseline="0">
              <a:ln w="0"/>
              <a:solidFill>
                <a:schemeClr val="tx1"/>
              </a:solidFill>
              <a:effectLst>
                <a:outerShdw blurRad="38100" dist="19050" dir="2700000" algn="tl" rotWithShape="0">
                  <a:schemeClr val="dk1">
                    <a:alpha val="40000"/>
                  </a:schemeClr>
                </a:outerShdw>
              </a:effectLst>
            </a:rPr>
            <a:t>Your inputs for "n" are in a column, so use the field for Column Input Cell. Put the reference to the input cell for "n"  E44.</a:t>
          </a:r>
        </a:p>
        <a:p>
          <a:pPr algn="l"/>
          <a:r>
            <a:rPr lang="en-US" sz="1100" b="0" cap="none" spc="0" baseline="0">
              <a:ln w="0"/>
              <a:solidFill>
                <a:schemeClr val="tx1"/>
              </a:solidFill>
              <a:effectLst>
                <a:outerShdw blurRad="38100" dist="19050" dir="2700000" algn="tl" rotWithShape="0">
                  <a:schemeClr val="dk1">
                    <a:alpha val="40000"/>
                  </a:schemeClr>
                </a:outerShdw>
              </a:effectLst>
            </a:rPr>
            <a:t>Click OK. </a:t>
          </a:r>
        </a:p>
        <a:p>
          <a:pPr algn="l"/>
          <a:endParaRPr lang="en-US" sz="1100" b="0" cap="none" spc="0" baseline="0">
            <a:ln w="0"/>
            <a:solidFill>
              <a:schemeClr val="tx1"/>
            </a:solidFill>
            <a:effectLst>
              <a:outerShdw blurRad="38100" dist="19050" dir="2700000" algn="tl" rotWithShape="0">
                <a:schemeClr val="dk1">
                  <a:alpha val="40000"/>
                </a:schemeClr>
              </a:outerShdw>
            </a:effectLst>
          </a:endParaRPr>
        </a:p>
        <a:p>
          <a:pPr algn="l"/>
          <a:r>
            <a:rPr lang="en-US" sz="1100" b="0" cap="none" spc="0" baseline="0">
              <a:ln w="0"/>
              <a:solidFill>
                <a:schemeClr val="tx1"/>
              </a:solidFill>
              <a:effectLst>
                <a:outerShdw blurRad="38100" dist="19050" dir="2700000" algn="tl" rotWithShape="0">
                  <a:schemeClr val="dk1">
                    <a:alpha val="40000"/>
                  </a:schemeClr>
                </a:outerShdw>
              </a:effectLst>
            </a:rPr>
            <a:t>The numbers in Column B will be progressively substituted into E44, the results for the two formulas in C54 and D54 will be calculated and recorded in the current row, and the process will then repeat for the next row.</a:t>
          </a:r>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6</xdr:col>
      <xdr:colOff>901211</xdr:colOff>
      <xdr:row>165</xdr:row>
      <xdr:rowOff>322384</xdr:rowOff>
    </xdr:from>
    <xdr:to>
      <xdr:col>7</xdr:col>
      <xdr:colOff>1626577</xdr:colOff>
      <xdr:row>171</xdr:row>
      <xdr:rowOff>139211</xdr:rowOff>
    </xdr:to>
    <xdr:sp macro="" textlink="">
      <xdr:nvSpPr>
        <xdr:cNvPr id="19" name="Oval Callout 18"/>
        <xdr:cNvSpPr/>
      </xdr:nvSpPr>
      <xdr:spPr bwMode="auto">
        <a:xfrm>
          <a:off x="6059365" y="33769788"/>
          <a:ext cx="1670539" cy="1150327"/>
        </a:xfrm>
        <a:prstGeom prst="wedgeEllipseCallout">
          <a:avLst/>
        </a:prstGeom>
        <a:ln w="38100">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lang="en-US" sz="1100"/>
            <a:t>Check out the equation editor to</a:t>
          </a:r>
          <a:r>
            <a:rPr lang="en-US" sz="1100" baseline="0"/>
            <a:t> create something like this</a:t>
          </a:r>
          <a:endParaRPr lang="en-US" sz="1100"/>
        </a:p>
      </xdr:txBody>
    </xdr:sp>
    <xdr:clientData/>
  </xdr:twoCellAnchor>
  <xdr:twoCellAnchor>
    <xdr:from>
      <xdr:col>0</xdr:col>
      <xdr:colOff>175974</xdr:colOff>
      <xdr:row>70</xdr:row>
      <xdr:rowOff>8283</xdr:rowOff>
    </xdr:from>
    <xdr:to>
      <xdr:col>5</xdr:col>
      <xdr:colOff>819978</xdr:colOff>
      <xdr:row>71</xdr:row>
      <xdr:rowOff>182217</xdr:rowOff>
    </xdr:to>
    <xdr:grpSp>
      <xdr:nvGrpSpPr>
        <xdr:cNvPr id="12" name="Group 11"/>
        <xdr:cNvGrpSpPr/>
      </xdr:nvGrpSpPr>
      <xdr:grpSpPr>
        <a:xfrm>
          <a:off x="175974" y="15952305"/>
          <a:ext cx="4843287" cy="372716"/>
          <a:chOff x="175974" y="15389087"/>
          <a:chExt cx="4843287" cy="372717"/>
        </a:xfrm>
      </xdr:grpSpPr>
      <xdr:sp macro="" textlink="">
        <xdr:nvSpPr>
          <xdr:cNvPr id="1133" name="Line 8"/>
          <xdr:cNvSpPr>
            <a:spLocks noChangeShapeType="1"/>
          </xdr:cNvSpPr>
        </xdr:nvSpPr>
        <xdr:spPr bwMode="auto">
          <a:xfrm flipV="1">
            <a:off x="175974" y="15584971"/>
            <a:ext cx="4843287" cy="0"/>
          </a:xfrm>
          <a:prstGeom prst="line">
            <a:avLst/>
          </a:prstGeom>
          <a:noFill/>
          <a:ln w="38100">
            <a:solidFill>
              <a:srgbClr val="002060"/>
            </a:solidFill>
            <a:round/>
            <a:headEnd/>
            <a:tailEnd/>
          </a:ln>
          <a:effectLst>
            <a:outerShdw blurRad="50800" dist="38100" dir="2700000" algn="tl" rotWithShape="0">
              <a:prstClr val="black">
                <a:alpha val="40000"/>
              </a:prstClr>
            </a:outerShdw>
          </a:effectLst>
        </xdr:spPr>
      </xdr:sp>
      <xdr:sp macro="" textlink="">
        <xdr:nvSpPr>
          <xdr:cNvPr id="3" name="Round Diagonal Corner Rectangle 2"/>
          <xdr:cNvSpPr/>
        </xdr:nvSpPr>
        <xdr:spPr bwMode="auto">
          <a:xfrm>
            <a:off x="1118152" y="15389087"/>
            <a:ext cx="2700131" cy="372717"/>
          </a:xfrm>
          <a:prstGeom prst="round2DiagRect">
            <a:avLst/>
          </a:prstGeom>
          <a:solidFill>
            <a:srgbClr val="002060"/>
          </a:solidFill>
          <a:ln>
            <a:solidFill>
              <a:schemeClr val="accent5">
                <a:lumMod val="20000"/>
                <a:lumOff val="80000"/>
              </a:schemeClr>
            </a:solidFill>
            <a:headEnd type="none" w="med" len="med"/>
            <a:tailEnd type="none" w="med" len="med"/>
          </a:ln>
          <a:scene3d>
            <a:camera prst="orthographicFront"/>
            <a:lightRig rig="threePt" dir="t"/>
          </a:scene3d>
          <a:sp3d>
            <a:bevelT w="152400" h="50800" prst="softRound"/>
          </a:sp3d>
        </xdr:spPr>
        <xdr:style>
          <a:lnRef idx="3">
            <a:schemeClr val="lt1"/>
          </a:lnRef>
          <a:fillRef idx="1">
            <a:schemeClr val="dk1"/>
          </a:fillRef>
          <a:effectRef idx="1">
            <a:schemeClr val="dk1"/>
          </a:effectRef>
          <a:fontRef idx="minor">
            <a:schemeClr val="lt1"/>
          </a:fontRef>
        </xdr:style>
        <xdr:txBody>
          <a:bodyPr vertOverflow="clip" horzOverflow="clip" wrap="square" lIns="18288" tIns="0" rIns="0" bIns="0" rtlCol="0" anchor="ctr" upright="1"/>
          <a:lstStyle/>
          <a:p>
            <a:pPr algn="ctr"/>
            <a:r>
              <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04-02 Time Value</a:t>
            </a:r>
            <a:r>
              <a:rPr lang="en-US" sz="1400" b="1" cap="none" spc="0" baseline="0">
                <a:ln w="10160">
                  <a:solidFill>
                    <a:schemeClr val="accent5"/>
                  </a:solidFill>
                  <a:prstDash val="solid"/>
                </a:ln>
                <a:solidFill>
                  <a:srgbClr val="FFFFFF"/>
                </a:solidFill>
                <a:effectLst>
                  <a:outerShdw blurRad="38100" dist="22860" dir="5400000" algn="tl" rotWithShape="0">
                    <a:srgbClr val="000000">
                      <a:alpha val="30000"/>
                    </a:srgbClr>
                  </a:outerShdw>
                </a:effectLst>
              </a:rPr>
              <a:t> Review Part 2</a:t>
            </a:r>
            <a:endPar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0</xdr:col>
      <xdr:colOff>99391</xdr:colOff>
      <xdr:row>1</xdr:row>
      <xdr:rowOff>74544</xdr:rowOff>
    </xdr:from>
    <xdr:to>
      <xdr:col>5</xdr:col>
      <xdr:colOff>743395</xdr:colOff>
      <xdr:row>4</xdr:row>
      <xdr:rowOff>24848</xdr:rowOff>
    </xdr:to>
    <xdr:grpSp>
      <xdr:nvGrpSpPr>
        <xdr:cNvPr id="108" name="Group 107"/>
        <xdr:cNvGrpSpPr/>
      </xdr:nvGrpSpPr>
      <xdr:grpSpPr>
        <a:xfrm>
          <a:off x="99391" y="215348"/>
          <a:ext cx="4843287" cy="372717"/>
          <a:chOff x="175974" y="15389087"/>
          <a:chExt cx="4843287" cy="372717"/>
        </a:xfrm>
      </xdr:grpSpPr>
      <xdr:sp macro="" textlink="">
        <xdr:nvSpPr>
          <xdr:cNvPr id="115" name="Line 8"/>
          <xdr:cNvSpPr>
            <a:spLocks noChangeShapeType="1"/>
          </xdr:cNvSpPr>
        </xdr:nvSpPr>
        <xdr:spPr bwMode="auto">
          <a:xfrm flipV="1">
            <a:off x="175974" y="15584971"/>
            <a:ext cx="4843287" cy="0"/>
          </a:xfrm>
          <a:prstGeom prst="line">
            <a:avLst/>
          </a:prstGeom>
          <a:noFill/>
          <a:ln w="38100">
            <a:solidFill>
              <a:srgbClr val="002060"/>
            </a:solidFill>
            <a:round/>
            <a:headEnd/>
            <a:tailEnd/>
          </a:ln>
          <a:effectLst>
            <a:outerShdw blurRad="50800" dist="38100" dir="2700000" algn="tl" rotWithShape="0">
              <a:prstClr val="black">
                <a:alpha val="40000"/>
              </a:prstClr>
            </a:outerShdw>
          </a:effectLst>
        </xdr:spPr>
      </xdr:sp>
      <xdr:sp macro="" textlink="">
        <xdr:nvSpPr>
          <xdr:cNvPr id="116" name="Round Diagonal Corner Rectangle 115"/>
          <xdr:cNvSpPr/>
        </xdr:nvSpPr>
        <xdr:spPr bwMode="auto">
          <a:xfrm>
            <a:off x="1118152" y="15389087"/>
            <a:ext cx="2700131" cy="372717"/>
          </a:xfrm>
          <a:prstGeom prst="round2DiagRect">
            <a:avLst/>
          </a:prstGeom>
          <a:solidFill>
            <a:srgbClr val="002060"/>
          </a:solidFill>
          <a:ln>
            <a:solidFill>
              <a:schemeClr val="accent5">
                <a:lumMod val="20000"/>
                <a:lumOff val="80000"/>
              </a:schemeClr>
            </a:solidFill>
            <a:headEnd type="none" w="med" len="med"/>
            <a:tailEnd type="none" w="med" len="med"/>
          </a:ln>
          <a:scene3d>
            <a:camera prst="orthographicFront"/>
            <a:lightRig rig="threePt" dir="t"/>
          </a:scene3d>
          <a:sp3d>
            <a:bevelT w="152400" h="50800" prst="softRound"/>
          </a:sp3d>
        </xdr:spPr>
        <xdr:style>
          <a:lnRef idx="3">
            <a:schemeClr val="lt1"/>
          </a:lnRef>
          <a:fillRef idx="1">
            <a:schemeClr val="dk1"/>
          </a:fillRef>
          <a:effectRef idx="1">
            <a:schemeClr val="dk1"/>
          </a:effectRef>
          <a:fontRef idx="minor">
            <a:schemeClr val="lt1"/>
          </a:fontRef>
        </xdr:style>
        <xdr:txBody>
          <a:bodyPr vertOverflow="clip" horzOverflow="clip" wrap="square" lIns="18288" tIns="0" rIns="0" bIns="0" rtlCol="0" anchor="ctr" upright="1"/>
          <a:lstStyle/>
          <a:p>
            <a:pPr algn="ctr"/>
            <a:r>
              <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04-01 Time Value</a:t>
            </a:r>
            <a:r>
              <a:rPr lang="en-US" sz="1400" b="1" cap="none" spc="0" baseline="0">
                <a:ln w="10160">
                  <a:solidFill>
                    <a:schemeClr val="accent5"/>
                  </a:solidFill>
                  <a:prstDash val="solid"/>
                </a:ln>
                <a:solidFill>
                  <a:srgbClr val="FFFFFF"/>
                </a:solidFill>
                <a:effectLst>
                  <a:outerShdw blurRad="38100" dist="22860" dir="5400000" algn="tl" rotWithShape="0">
                    <a:srgbClr val="000000">
                      <a:alpha val="30000"/>
                    </a:srgbClr>
                  </a:outerShdw>
                </a:effectLst>
              </a:rPr>
              <a:t> Review Part 1</a:t>
            </a:r>
            <a:endPar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xdr:col>
      <xdr:colOff>99392</xdr:colOff>
      <xdr:row>194</xdr:row>
      <xdr:rowOff>41412</xdr:rowOff>
    </xdr:from>
    <xdr:to>
      <xdr:col>6</xdr:col>
      <xdr:colOff>39374</xdr:colOff>
      <xdr:row>196</xdr:row>
      <xdr:rowOff>16564</xdr:rowOff>
    </xdr:to>
    <xdr:grpSp>
      <xdr:nvGrpSpPr>
        <xdr:cNvPr id="117" name="Group 116"/>
        <xdr:cNvGrpSpPr/>
      </xdr:nvGrpSpPr>
      <xdr:grpSpPr>
        <a:xfrm>
          <a:off x="347870" y="41123151"/>
          <a:ext cx="4843287" cy="372717"/>
          <a:chOff x="175974" y="15389087"/>
          <a:chExt cx="4843287" cy="372717"/>
        </a:xfrm>
      </xdr:grpSpPr>
      <xdr:sp macro="" textlink="">
        <xdr:nvSpPr>
          <xdr:cNvPr id="118" name="Line 8"/>
          <xdr:cNvSpPr>
            <a:spLocks noChangeShapeType="1"/>
          </xdr:cNvSpPr>
        </xdr:nvSpPr>
        <xdr:spPr bwMode="auto">
          <a:xfrm flipV="1">
            <a:off x="175974" y="15584971"/>
            <a:ext cx="4843287" cy="0"/>
          </a:xfrm>
          <a:prstGeom prst="line">
            <a:avLst/>
          </a:prstGeom>
          <a:noFill/>
          <a:ln w="38100">
            <a:solidFill>
              <a:srgbClr val="002060"/>
            </a:solidFill>
            <a:round/>
            <a:headEnd/>
            <a:tailEnd/>
          </a:ln>
          <a:effectLst>
            <a:outerShdw blurRad="50800" dist="38100" dir="2700000" algn="tl" rotWithShape="0">
              <a:prstClr val="black">
                <a:alpha val="40000"/>
              </a:prstClr>
            </a:outerShdw>
          </a:effectLst>
        </xdr:spPr>
      </xdr:sp>
      <xdr:sp macro="" textlink="">
        <xdr:nvSpPr>
          <xdr:cNvPr id="119" name="Round Diagonal Corner Rectangle 118"/>
          <xdr:cNvSpPr/>
        </xdr:nvSpPr>
        <xdr:spPr bwMode="auto">
          <a:xfrm>
            <a:off x="1118152" y="15389087"/>
            <a:ext cx="2700131" cy="372717"/>
          </a:xfrm>
          <a:prstGeom prst="round2DiagRect">
            <a:avLst/>
          </a:prstGeom>
          <a:solidFill>
            <a:srgbClr val="002060"/>
          </a:solidFill>
          <a:ln>
            <a:solidFill>
              <a:schemeClr val="accent5">
                <a:lumMod val="20000"/>
                <a:lumOff val="80000"/>
              </a:schemeClr>
            </a:solidFill>
            <a:headEnd type="none" w="med" len="med"/>
            <a:tailEnd type="none" w="med" len="med"/>
          </a:ln>
          <a:scene3d>
            <a:camera prst="orthographicFront"/>
            <a:lightRig rig="threePt" dir="t"/>
          </a:scene3d>
          <a:sp3d>
            <a:bevelT w="152400" h="50800" prst="softRound"/>
          </a:sp3d>
        </xdr:spPr>
        <xdr:style>
          <a:lnRef idx="3">
            <a:schemeClr val="lt1"/>
          </a:lnRef>
          <a:fillRef idx="1">
            <a:schemeClr val="dk1"/>
          </a:fillRef>
          <a:effectRef idx="1">
            <a:schemeClr val="dk1"/>
          </a:effectRef>
          <a:fontRef idx="minor">
            <a:schemeClr val="lt1"/>
          </a:fontRef>
        </xdr:style>
        <xdr:txBody>
          <a:bodyPr vertOverflow="clip" horzOverflow="clip" wrap="square" lIns="18288" tIns="0" rIns="0" bIns="0" rtlCol="0" anchor="ctr" upright="1"/>
          <a:lstStyle/>
          <a:p>
            <a:pPr algn="ctr"/>
            <a:r>
              <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04-03 Time Value</a:t>
            </a:r>
            <a:r>
              <a:rPr lang="en-US" sz="1400" b="1" cap="none" spc="0" baseline="0">
                <a:ln w="10160">
                  <a:solidFill>
                    <a:schemeClr val="accent5"/>
                  </a:solidFill>
                  <a:prstDash val="solid"/>
                </a:ln>
                <a:solidFill>
                  <a:srgbClr val="FFFFFF"/>
                </a:solidFill>
                <a:effectLst>
                  <a:outerShdw blurRad="38100" dist="22860" dir="5400000" algn="tl" rotWithShape="0">
                    <a:srgbClr val="000000">
                      <a:alpha val="30000"/>
                    </a:srgbClr>
                  </a:outerShdw>
                </a:effectLst>
              </a:rPr>
              <a:t> Review Part 3</a:t>
            </a:r>
            <a:endPar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xdr:col>
      <xdr:colOff>0</xdr:colOff>
      <xdr:row>161</xdr:row>
      <xdr:rowOff>0</xdr:rowOff>
    </xdr:from>
    <xdr:to>
      <xdr:col>7</xdr:col>
      <xdr:colOff>19050</xdr:colOff>
      <xdr:row>161</xdr:row>
      <xdr:rowOff>9525</xdr:rowOff>
    </xdr:to>
    <xdr:sp macro="" textlink="">
      <xdr:nvSpPr>
        <xdr:cNvPr id="120" name="Line 14"/>
        <xdr:cNvSpPr>
          <a:spLocks noChangeShapeType="1"/>
        </xdr:cNvSpPr>
      </xdr:nvSpPr>
      <xdr:spPr bwMode="auto">
        <a:xfrm flipV="1">
          <a:off x="248478" y="34049804"/>
          <a:ext cx="5866572" cy="9525"/>
        </a:xfrm>
        <a:prstGeom prst="line">
          <a:avLst/>
        </a:prstGeom>
        <a:noFill/>
        <a:ln w="38100">
          <a:solidFill>
            <a:srgbClr val="000000"/>
          </a:solidFill>
          <a:round/>
          <a:headEnd/>
          <a:tailEnd/>
        </a:ln>
      </xdr:spPr>
    </xdr:sp>
    <xdr:clientData/>
  </xdr:twoCellAnchor>
  <xdr:twoCellAnchor>
    <xdr:from>
      <xdr:col>0</xdr:col>
      <xdr:colOff>182218</xdr:colOff>
      <xdr:row>191</xdr:row>
      <xdr:rowOff>182217</xdr:rowOff>
    </xdr:from>
    <xdr:to>
      <xdr:col>6</xdr:col>
      <xdr:colOff>897007</xdr:colOff>
      <xdr:row>191</xdr:row>
      <xdr:rowOff>191742</xdr:rowOff>
    </xdr:to>
    <xdr:sp macro="" textlink="">
      <xdr:nvSpPr>
        <xdr:cNvPr id="121" name="Line 14"/>
        <xdr:cNvSpPr>
          <a:spLocks noChangeShapeType="1"/>
        </xdr:cNvSpPr>
      </xdr:nvSpPr>
      <xdr:spPr bwMode="auto">
        <a:xfrm flipV="1">
          <a:off x="182218" y="39773087"/>
          <a:ext cx="5866572" cy="9525"/>
        </a:xfrm>
        <a:prstGeom prst="line">
          <a:avLst/>
        </a:prstGeom>
        <a:noFill/>
        <a:ln w="38100">
          <a:solidFill>
            <a:srgbClr val="000000"/>
          </a:solidFill>
          <a:round/>
          <a:headEnd/>
          <a:tailEnd/>
        </a:ln>
      </xdr:spPr>
    </xdr:sp>
    <xdr:clientData/>
  </xdr:twoCellAnchor>
  <xdr:twoCellAnchor>
    <xdr:from>
      <xdr:col>1</xdr:col>
      <xdr:colOff>0</xdr:colOff>
      <xdr:row>265</xdr:row>
      <xdr:rowOff>0</xdr:rowOff>
    </xdr:from>
    <xdr:to>
      <xdr:col>5</xdr:col>
      <xdr:colOff>892482</xdr:colOff>
      <xdr:row>266</xdr:row>
      <xdr:rowOff>173935</xdr:rowOff>
    </xdr:to>
    <xdr:grpSp>
      <xdr:nvGrpSpPr>
        <xdr:cNvPr id="122" name="Group 121"/>
        <xdr:cNvGrpSpPr/>
      </xdr:nvGrpSpPr>
      <xdr:grpSpPr>
        <a:xfrm>
          <a:off x="248478" y="55518326"/>
          <a:ext cx="4843287" cy="372718"/>
          <a:chOff x="175974" y="15389087"/>
          <a:chExt cx="4843287" cy="372717"/>
        </a:xfrm>
      </xdr:grpSpPr>
      <xdr:sp macro="" textlink="">
        <xdr:nvSpPr>
          <xdr:cNvPr id="123" name="Line 8"/>
          <xdr:cNvSpPr>
            <a:spLocks noChangeShapeType="1"/>
          </xdr:cNvSpPr>
        </xdr:nvSpPr>
        <xdr:spPr bwMode="auto">
          <a:xfrm flipV="1">
            <a:off x="175974" y="15584971"/>
            <a:ext cx="4843287" cy="0"/>
          </a:xfrm>
          <a:prstGeom prst="line">
            <a:avLst/>
          </a:prstGeom>
          <a:noFill/>
          <a:ln w="38100">
            <a:solidFill>
              <a:srgbClr val="002060"/>
            </a:solidFill>
            <a:round/>
            <a:headEnd/>
            <a:tailEnd/>
          </a:ln>
          <a:effectLst>
            <a:outerShdw blurRad="50800" dist="38100" dir="2700000" algn="tl" rotWithShape="0">
              <a:prstClr val="black">
                <a:alpha val="40000"/>
              </a:prstClr>
            </a:outerShdw>
          </a:effectLst>
        </xdr:spPr>
      </xdr:sp>
      <xdr:sp macro="" textlink="">
        <xdr:nvSpPr>
          <xdr:cNvPr id="124" name="Round Diagonal Corner Rectangle 123"/>
          <xdr:cNvSpPr/>
        </xdr:nvSpPr>
        <xdr:spPr bwMode="auto">
          <a:xfrm>
            <a:off x="1118152" y="15389087"/>
            <a:ext cx="2700131" cy="372717"/>
          </a:xfrm>
          <a:prstGeom prst="round2DiagRect">
            <a:avLst/>
          </a:prstGeom>
          <a:solidFill>
            <a:srgbClr val="002060"/>
          </a:solidFill>
          <a:ln>
            <a:solidFill>
              <a:schemeClr val="accent5">
                <a:lumMod val="20000"/>
                <a:lumOff val="80000"/>
              </a:schemeClr>
            </a:solidFill>
            <a:headEnd type="none" w="med" len="med"/>
            <a:tailEnd type="none" w="med" len="med"/>
          </a:ln>
          <a:scene3d>
            <a:camera prst="orthographicFront"/>
            <a:lightRig rig="threePt" dir="t"/>
          </a:scene3d>
          <a:sp3d>
            <a:bevelT w="152400" h="50800" prst="softRound"/>
          </a:sp3d>
        </xdr:spPr>
        <xdr:style>
          <a:lnRef idx="3">
            <a:schemeClr val="lt1"/>
          </a:lnRef>
          <a:fillRef idx="1">
            <a:schemeClr val="dk1"/>
          </a:fillRef>
          <a:effectRef idx="1">
            <a:schemeClr val="dk1"/>
          </a:effectRef>
          <a:fontRef idx="minor">
            <a:schemeClr val="lt1"/>
          </a:fontRef>
        </xdr:style>
        <xdr:txBody>
          <a:bodyPr vertOverflow="clip" horzOverflow="clip" wrap="square" lIns="18288" tIns="0" rIns="0" bIns="0" rtlCol="0" anchor="ctr" upright="1"/>
          <a:lstStyle/>
          <a:p>
            <a:pPr algn="ctr"/>
            <a:r>
              <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04-04 Time Value</a:t>
            </a:r>
            <a:r>
              <a:rPr lang="en-US" sz="1400" b="1" cap="none" spc="0" baseline="0">
                <a:ln w="10160">
                  <a:solidFill>
                    <a:schemeClr val="accent5"/>
                  </a:solidFill>
                  <a:prstDash val="solid"/>
                </a:ln>
                <a:solidFill>
                  <a:srgbClr val="FFFFFF"/>
                </a:solidFill>
                <a:effectLst>
                  <a:outerShdw blurRad="38100" dist="22860" dir="5400000" algn="tl" rotWithShape="0">
                    <a:srgbClr val="000000">
                      <a:alpha val="30000"/>
                    </a:srgbClr>
                  </a:outerShdw>
                </a:effectLst>
              </a:rPr>
              <a:t> Review Part 4</a:t>
            </a:r>
            <a:endPar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xdr:col>
      <xdr:colOff>0</xdr:colOff>
      <xdr:row>344</xdr:row>
      <xdr:rowOff>0</xdr:rowOff>
    </xdr:from>
    <xdr:to>
      <xdr:col>5</xdr:col>
      <xdr:colOff>892482</xdr:colOff>
      <xdr:row>345</xdr:row>
      <xdr:rowOff>157370</xdr:rowOff>
    </xdr:to>
    <xdr:grpSp>
      <xdr:nvGrpSpPr>
        <xdr:cNvPr id="125" name="Group 124"/>
        <xdr:cNvGrpSpPr/>
      </xdr:nvGrpSpPr>
      <xdr:grpSpPr>
        <a:xfrm>
          <a:off x="248478" y="71313261"/>
          <a:ext cx="4843287" cy="372718"/>
          <a:chOff x="175974" y="15389087"/>
          <a:chExt cx="4843287" cy="372717"/>
        </a:xfrm>
      </xdr:grpSpPr>
      <xdr:sp macro="" textlink="">
        <xdr:nvSpPr>
          <xdr:cNvPr id="126" name="Line 8"/>
          <xdr:cNvSpPr>
            <a:spLocks noChangeShapeType="1"/>
          </xdr:cNvSpPr>
        </xdr:nvSpPr>
        <xdr:spPr bwMode="auto">
          <a:xfrm flipV="1">
            <a:off x="175974" y="15584971"/>
            <a:ext cx="4843287" cy="0"/>
          </a:xfrm>
          <a:prstGeom prst="line">
            <a:avLst/>
          </a:prstGeom>
          <a:noFill/>
          <a:ln w="38100">
            <a:solidFill>
              <a:srgbClr val="002060"/>
            </a:solidFill>
            <a:round/>
            <a:headEnd/>
            <a:tailEnd/>
          </a:ln>
          <a:effectLst>
            <a:outerShdw blurRad="50800" dist="38100" dir="2700000" algn="tl" rotWithShape="0">
              <a:prstClr val="black">
                <a:alpha val="40000"/>
              </a:prstClr>
            </a:outerShdw>
          </a:effectLst>
        </xdr:spPr>
      </xdr:sp>
      <xdr:sp macro="" textlink="">
        <xdr:nvSpPr>
          <xdr:cNvPr id="127" name="Round Diagonal Corner Rectangle 126"/>
          <xdr:cNvSpPr/>
        </xdr:nvSpPr>
        <xdr:spPr bwMode="auto">
          <a:xfrm>
            <a:off x="1118152" y="15389087"/>
            <a:ext cx="2700131" cy="372717"/>
          </a:xfrm>
          <a:prstGeom prst="round2DiagRect">
            <a:avLst/>
          </a:prstGeom>
          <a:solidFill>
            <a:srgbClr val="002060"/>
          </a:solidFill>
          <a:ln>
            <a:solidFill>
              <a:schemeClr val="accent5">
                <a:lumMod val="20000"/>
                <a:lumOff val="80000"/>
              </a:schemeClr>
            </a:solidFill>
            <a:headEnd type="none" w="med" len="med"/>
            <a:tailEnd type="none" w="med" len="med"/>
          </a:ln>
          <a:scene3d>
            <a:camera prst="orthographicFront"/>
            <a:lightRig rig="threePt" dir="t"/>
          </a:scene3d>
          <a:sp3d>
            <a:bevelT w="152400" h="50800" prst="softRound"/>
          </a:sp3d>
        </xdr:spPr>
        <xdr:style>
          <a:lnRef idx="3">
            <a:schemeClr val="lt1"/>
          </a:lnRef>
          <a:fillRef idx="1">
            <a:schemeClr val="dk1"/>
          </a:fillRef>
          <a:effectRef idx="1">
            <a:schemeClr val="dk1"/>
          </a:effectRef>
          <a:fontRef idx="minor">
            <a:schemeClr val="lt1"/>
          </a:fontRef>
        </xdr:style>
        <xdr:txBody>
          <a:bodyPr vertOverflow="clip" horzOverflow="clip" wrap="square" lIns="18288" tIns="0" rIns="0" bIns="0" rtlCol="0" anchor="ctr" upright="1"/>
          <a:lstStyle/>
          <a:p>
            <a:pPr algn="ctr"/>
            <a:r>
              <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04-05 Time Value</a:t>
            </a:r>
            <a:r>
              <a:rPr lang="en-US" sz="1400" b="1" cap="none" spc="0" baseline="0">
                <a:ln w="10160">
                  <a:solidFill>
                    <a:schemeClr val="accent5"/>
                  </a:solidFill>
                  <a:prstDash val="solid"/>
                </a:ln>
                <a:solidFill>
                  <a:srgbClr val="FFFFFF"/>
                </a:solidFill>
                <a:effectLst>
                  <a:outerShdw blurRad="38100" dist="22860" dir="5400000" algn="tl" rotWithShape="0">
                    <a:srgbClr val="000000">
                      <a:alpha val="30000"/>
                    </a:srgbClr>
                  </a:outerShdw>
                </a:effectLst>
              </a:rPr>
              <a:t> Review Part 5</a:t>
            </a:r>
            <a:endPar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xdr:col>
      <xdr:colOff>91109</xdr:colOff>
      <xdr:row>179</xdr:row>
      <xdr:rowOff>74543</xdr:rowOff>
    </xdr:from>
    <xdr:to>
      <xdr:col>6</xdr:col>
      <xdr:colOff>861391</xdr:colOff>
      <xdr:row>181</xdr:row>
      <xdr:rowOff>79322</xdr:rowOff>
    </xdr:to>
    <xdr:sp macro="" textlink="">
      <xdr:nvSpPr>
        <xdr:cNvPr id="128" name="Rounded Rectangle 127"/>
        <xdr:cNvSpPr/>
      </xdr:nvSpPr>
      <xdr:spPr bwMode="auto">
        <a:xfrm>
          <a:off x="339587" y="37859804"/>
          <a:ext cx="5673587" cy="402344"/>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Finding the Number of Periods Needed</a:t>
          </a:r>
        </a:p>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to</a:t>
          </a:r>
          <a:r>
            <a:rPr lang="en-US" sz="20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Achieve a Desired FV</a:t>
          </a:r>
          <a:endPar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wsDr>
</file>

<file path=xl/drawings/drawing2.xml><?xml version="1.0" encoding="utf-8"?>
<xdr:wsDr xmlns:xdr="http://schemas.openxmlformats.org/drawingml/2006/spreadsheetDrawing" xmlns:a="http://schemas.openxmlformats.org/drawingml/2006/main">
  <xdr:absoluteAnchor>
    <xdr:pos x="0" y="0"/>
    <xdr:ext cx="8636000"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36000"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36000"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39175" cy="62960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39175" cy="62960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39175" cy="62960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AL425"/>
  <sheetViews>
    <sheetView showGridLines="0" tabSelected="1" zoomScale="115" zoomScaleNormal="115" workbookViewId="0"/>
  </sheetViews>
  <sheetFormatPr defaultColWidth="9.75" defaultRowHeight="15.75" x14ac:dyDescent="0.25"/>
  <cols>
    <col min="1" max="1" width="3.25" style="6" customWidth="1"/>
    <col min="2" max="2" width="15.25" style="6" customWidth="1"/>
    <col min="3" max="3" width="10.75" style="6" bestFit="1" customWidth="1"/>
    <col min="4" max="4" width="13.875" style="6" customWidth="1"/>
    <col min="5" max="5" width="12" style="6" customWidth="1"/>
    <col min="6" max="6" width="12.5" style="6" bestFit="1" customWidth="1"/>
    <col min="7" max="7" width="12.375" style="6" customWidth="1"/>
    <col min="8" max="8" width="21.625" style="6" customWidth="1"/>
    <col min="9" max="9" width="11.125" style="6" customWidth="1"/>
    <col min="10" max="10" width="11.5" style="6" customWidth="1"/>
    <col min="11" max="11" width="11.875" style="6" customWidth="1"/>
    <col min="12" max="16" width="9.75" style="6"/>
    <col min="17" max="17" width="4.75" style="6" customWidth="1"/>
    <col min="18" max="18" width="9.75" style="6"/>
    <col min="19" max="22" width="11.75" style="6" customWidth="1"/>
    <col min="23" max="27" width="9.75" style="6"/>
    <col min="28" max="28" width="13.75" style="6" customWidth="1"/>
    <col min="29" max="16384" width="9.75" style="6"/>
  </cols>
  <sheetData>
    <row r="1" spans="2:38" ht="11.25" customHeight="1" x14ac:dyDescent="0.25">
      <c r="Y1" s="3"/>
      <c r="Z1" s="1"/>
      <c r="AA1" s="1"/>
      <c r="AB1" s="1"/>
      <c r="AC1" s="1"/>
      <c r="AD1" s="1"/>
    </row>
    <row r="2" spans="2:38" ht="11.25" customHeight="1" x14ac:dyDescent="0.25">
      <c r="Y2" s="3"/>
      <c r="Z2" s="1"/>
      <c r="AA2" s="1"/>
      <c r="AB2" s="1"/>
      <c r="AC2" s="1"/>
      <c r="AD2" s="1"/>
    </row>
    <row r="3" spans="2:38" ht="11.25" customHeight="1" x14ac:dyDescent="0.25">
      <c r="Y3" s="3"/>
      <c r="Z3" s="1"/>
      <c r="AA3" s="1"/>
      <c r="AB3" s="1"/>
      <c r="AC3" s="1"/>
      <c r="AD3" s="1"/>
    </row>
    <row r="4" spans="2:38" ht="11.25" customHeight="1" x14ac:dyDescent="0.25">
      <c r="Y4" s="3"/>
      <c r="Z4" s="1"/>
      <c r="AA4" s="1"/>
      <c r="AB4" s="1"/>
      <c r="AC4" s="1"/>
      <c r="AD4" s="1"/>
    </row>
    <row r="5" spans="2:38" ht="11.25" customHeight="1" x14ac:dyDescent="0.25">
      <c r="Y5" s="3"/>
      <c r="Z5" s="1"/>
      <c r="AA5" s="1"/>
      <c r="AB5" s="1"/>
      <c r="AC5" s="1"/>
      <c r="AD5" s="1"/>
    </row>
    <row r="6" spans="2:38" ht="46.5" customHeight="1" x14ac:dyDescent="0.35">
      <c r="B6" s="108"/>
      <c r="C6" s="108"/>
      <c r="D6" s="108"/>
      <c r="E6" s="108"/>
      <c r="F6" s="108"/>
      <c r="G6" s="108"/>
      <c r="Y6" s="1"/>
      <c r="Z6" s="3"/>
      <c r="AA6" s="1"/>
      <c r="AB6" s="1"/>
      <c r="AC6" s="1"/>
      <c r="AD6" s="1"/>
    </row>
    <row r="7" spans="2:38" x14ac:dyDescent="0.25">
      <c r="D7" s="7"/>
      <c r="E7" s="7"/>
      <c r="F7" s="3"/>
      <c r="X7" s="4"/>
      <c r="AG7" s="8"/>
      <c r="AK7" s="4"/>
      <c r="AL7" s="4"/>
    </row>
    <row r="8" spans="2:38" x14ac:dyDescent="0.25">
      <c r="B8" s="5" t="s">
        <v>1</v>
      </c>
      <c r="C8" s="9"/>
      <c r="D8" s="9"/>
      <c r="X8" s="4"/>
    </row>
    <row r="9" spans="2:38" x14ac:dyDescent="0.25">
      <c r="B9" s="5" t="s">
        <v>2</v>
      </c>
      <c r="C9" s="9"/>
      <c r="D9" s="9"/>
      <c r="X9" s="4"/>
      <c r="AG9" s="8"/>
    </row>
    <row r="10" spans="2:38" ht="30" customHeight="1" x14ac:dyDescent="0.25">
      <c r="X10" s="4"/>
      <c r="AF10" s="8"/>
      <c r="AG10" s="8"/>
      <c r="AI10" s="8"/>
      <c r="AJ10" s="8"/>
    </row>
    <row r="11" spans="2:38" ht="30" customHeight="1" x14ac:dyDescent="0.25">
      <c r="B11" s="2"/>
      <c r="C11" s="3"/>
      <c r="D11" s="1"/>
      <c r="E11" s="1"/>
      <c r="X11" s="4"/>
      <c r="AF11" s="8"/>
      <c r="AG11" s="8"/>
      <c r="AI11" s="8"/>
      <c r="AJ11" s="8"/>
    </row>
    <row r="12" spans="2:38" ht="30" customHeight="1" x14ac:dyDescent="0.25">
      <c r="B12" s="2"/>
      <c r="C12" s="3"/>
      <c r="D12" s="1"/>
      <c r="E12" s="1"/>
      <c r="X12" s="4"/>
      <c r="AF12" s="8"/>
      <c r="AG12" s="8"/>
      <c r="AI12" s="8"/>
      <c r="AJ12" s="8"/>
    </row>
    <row r="13" spans="2:38" ht="30" customHeight="1" x14ac:dyDescent="0.25">
      <c r="B13" s="2"/>
      <c r="C13" s="3"/>
      <c r="D13" s="1"/>
      <c r="E13" s="1"/>
      <c r="X13" s="4"/>
      <c r="AF13" s="8"/>
      <c r="AG13" s="8"/>
    </row>
    <row r="14" spans="2:38" ht="39" customHeight="1" x14ac:dyDescent="0.25">
      <c r="B14" s="3" t="s">
        <v>178</v>
      </c>
      <c r="C14" s="3"/>
      <c r="D14" s="1"/>
      <c r="E14" s="1"/>
      <c r="X14" s="4"/>
      <c r="AF14" s="8"/>
      <c r="AG14" s="8"/>
    </row>
    <row r="15" spans="2:38" ht="18" customHeight="1" x14ac:dyDescent="0.25">
      <c r="B15" s="3" t="s">
        <v>179</v>
      </c>
      <c r="C15" s="3"/>
      <c r="D15" s="1"/>
      <c r="E15" s="1"/>
      <c r="X15" s="4"/>
      <c r="AF15" s="8"/>
      <c r="AG15" s="8"/>
    </row>
    <row r="16" spans="2:38" ht="30" customHeight="1" x14ac:dyDescent="0.25">
      <c r="K16" s="4"/>
      <c r="Y16" s="3"/>
      <c r="Z16" s="1"/>
      <c r="AA16" s="1"/>
      <c r="AB16" s="10"/>
      <c r="AF16" s="8"/>
      <c r="AG16" s="8"/>
    </row>
    <row r="17" spans="2:33" ht="30" customHeight="1" x14ac:dyDescent="0.25">
      <c r="K17" s="4"/>
      <c r="Y17" s="3"/>
      <c r="Z17" s="1"/>
      <c r="AA17" s="1"/>
      <c r="AB17" s="84"/>
      <c r="AF17" s="8"/>
      <c r="AG17" s="8"/>
    </row>
    <row r="18" spans="2:33" ht="13.5" customHeight="1" x14ac:dyDescent="0.25">
      <c r="K18" s="4"/>
      <c r="Y18" s="3"/>
      <c r="Z18" s="1"/>
      <c r="AA18" s="1"/>
      <c r="AB18" s="84"/>
      <c r="AF18" s="8"/>
      <c r="AG18" s="8"/>
    </row>
    <row r="19" spans="2:33" x14ac:dyDescent="0.25">
      <c r="B19" s="5" t="s">
        <v>7</v>
      </c>
      <c r="C19" s="9"/>
      <c r="D19" s="9"/>
      <c r="E19" s="9"/>
      <c r="F19" s="9"/>
      <c r="G19" s="9"/>
      <c r="X19" s="3"/>
      <c r="Y19" s="7"/>
      <c r="Z19" s="7"/>
      <c r="AA19" s="1"/>
      <c r="AB19" s="7"/>
      <c r="AF19" s="8"/>
      <c r="AG19" s="8"/>
    </row>
    <row r="20" spans="2:33" x14ac:dyDescent="0.25">
      <c r="B20" s="5" t="s">
        <v>177</v>
      </c>
      <c r="C20" s="9"/>
      <c r="D20" s="9"/>
      <c r="E20" s="9"/>
      <c r="F20" s="9"/>
      <c r="G20" s="9"/>
      <c r="X20" s="1"/>
      <c r="Y20" s="4"/>
      <c r="Z20" s="1"/>
      <c r="AF20" s="8"/>
      <c r="AG20" s="8"/>
    </row>
    <row r="21" spans="2:33" x14ac:dyDescent="0.25">
      <c r="B21" s="5" t="s">
        <v>134</v>
      </c>
      <c r="C21" s="9"/>
      <c r="D21" s="9"/>
      <c r="E21" s="9"/>
      <c r="F21" s="9"/>
      <c r="G21" s="9"/>
      <c r="X21" s="1"/>
      <c r="Y21" s="11"/>
      <c r="Z21" s="1"/>
      <c r="AA21" s="8"/>
      <c r="AB21" s="8"/>
      <c r="AC21" s="12"/>
      <c r="AD21" s="12" t="str">
        <f>IF(ISTEXT(Z21),-Z22/(1+Z24/100)^Z23+PV(Z24/100,Z23,Z25),"")</f>
        <v/>
      </c>
      <c r="AF21" s="8"/>
      <c r="AG21" s="8"/>
    </row>
    <row r="22" spans="2:33" x14ac:dyDescent="0.25">
      <c r="B22" s="5" t="s">
        <v>12</v>
      </c>
      <c r="C22" s="9"/>
      <c r="D22" s="9"/>
      <c r="E22" s="9"/>
      <c r="F22" s="9"/>
      <c r="G22" s="9"/>
      <c r="X22" s="1"/>
      <c r="Y22" s="11"/>
      <c r="Z22" s="3"/>
      <c r="AA22" s="8"/>
      <c r="AB22" s="8"/>
      <c r="AC22" s="12"/>
      <c r="AD22" s="12" t="str">
        <f>IF(ISTEXT(Z22),-Z21*(1+Z24/100)^Z23+FV(Z24/100,Z23,Z25),"")</f>
        <v/>
      </c>
      <c r="AF22" s="8"/>
      <c r="AG22" s="8"/>
    </row>
    <row r="23" spans="2:33" x14ac:dyDescent="0.25">
      <c r="X23" s="1"/>
      <c r="Y23" s="11"/>
      <c r="Z23" s="1"/>
      <c r="AA23" s="8"/>
      <c r="AB23" s="8"/>
      <c r="AC23" s="12"/>
      <c r="AD23" s="12"/>
      <c r="AF23" s="8"/>
      <c r="AG23" s="8"/>
    </row>
    <row r="24" spans="2:33" x14ac:dyDescent="0.25">
      <c r="B24" s="6" t="s">
        <v>135</v>
      </c>
      <c r="C24" s="13"/>
      <c r="D24" s="13"/>
      <c r="E24" s="14"/>
      <c r="F24" s="14"/>
      <c r="G24" s="15"/>
      <c r="H24" s="15"/>
      <c r="X24" s="1"/>
      <c r="Y24" s="11"/>
      <c r="Z24" s="1"/>
      <c r="AA24" s="8"/>
      <c r="AB24" s="8"/>
      <c r="AC24" s="12"/>
      <c r="AD24" s="12" t="str">
        <f>IF(ISTEXT(Z24),IF(Z25=0,RATE(Z23,,Z21,Z22)*100,AG7*100),"")</f>
        <v/>
      </c>
      <c r="AF24" s="8"/>
      <c r="AG24" s="8"/>
    </row>
    <row r="25" spans="2:33" x14ac:dyDescent="0.25">
      <c r="B25" s="6" t="s">
        <v>136</v>
      </c>
      <c r="C25" s="14"/>
      <c r="D25" s="13"/>
      <c r="E25" s="14"/>
      <c r="F25" s="14"/>
      <c r="G25" s="15"/>
      <c r="H25" s="15"/>
      <c r="X25" s="1"/>
      <c r="Y25" s="11"/>
      <c r="Z25" s="1"/>
      <c r="AA25" s="8"/>
      <c r="AB25" s="8"/>
      <c r="AC25" s="12"/>
      <c r="AD25" s="12" t="str">
        <f>IF(ISTEXT(Z25),PMT(Z24/100,Z23,-(-Z21-(Z22/(1+Z24/100)^Z23))),"")</f>
        <v/>
      </c>
      <c r="AF25" s="8"/>
      <c r="AG25" s="8"/>
    </row>
    <row r="26" spans="2:33" x14ac:dyDescent="0.25">
      <c r="B26" s="6" t="s">
        <v>137</v>
      </c>
      <c r="C26" s="14"/>
      <c r="D26" s="13"/>
      <c r="E26" s="14"/>
      <c r="F26" s="14"/>
      <c r="G26" s="15"/>
      <c r="H26" s="15"/>
      <c r="X26" s="3"/>
      <c r="Y26" s="7"/>
      <c r="Z26" s="7"/>
      <c r="AA26" s="1"/>
      <c r="AB26" s="7"/>
      <c r="AF26" s="8"/>
      <c r="AG26" s="8"/>
    </row>
    <row r="27" spans="2:33" x14ac:dyDescent="0.25">
      <c r="C27" s="15"/>
      <c r="D27" s="15"/>
      <c r="E27" s="15"/>
      <c r="F27" s="15"/>
      <c r="G27" s="15"/>
      <c r="H27" s="15"/>
      <c r="X27" s="4"/>
      <c r="Z27" s="1"/>
      <c r="AF27" s="8"/>
      <c r="AG27" s="8"/>
    </row>
    <row r="28" spans="2:33" x14ac:dyDescent="0.25">
      <c r="C28" s="3" t="s">
        <v>20</v>
      </c>
      <c r="D28" s="1"/>
      <c r="E28" s="1"/>
      <c r="F28" s="3" t="s">
        <v>21</v>
      </c>
      <c r="G28" s="1"/>
      <c r="H28" s="15"/>
      <c r="AF28" s="8"/>
      <c r="AG28" s="8"/>
    </row>
    <row r="29" spans="2:33" x14ac:dyDescent="0.25">
      <c r="C29" s="7"/>
      <c r="D29" s="7"/>
      <c r="E29" s="3"/>
      <c r="F29" s="7"/>
      <c r="G29" s="7"/>
      <c r="AF29" s="8"/>
      <c r="AG29" s="8"/>
    </row>
    <row r="30" spans="2:33" x14ac:dyDescent="0.25">
      <c r="B30" s="3" t="s">
        <v>23</v>
      </c>
      <c r="C30" s="4" t="s">
        <v>24</v>
      </c>
      <c r="F30" s="4" t="s">
        <v>24</v>
      </c>
      <c r="AF30" s="8"/>
      <c r="AG30" s="8"/>
    </row>
    <row r="31" spans="2:33" x14ac:dyDescent="0.25">
      <c r="B31" s="1"/>
      <c r="C31" s="4" t="s">
        <v>25</v>
      </c>
      <c r="F31" s="4" t="s">
        <v>25</v>
      </c>
      <c r="AF31" s="8"/>
      <c r="AG31" s="8"/>
    </row>
    <row r="32" spans="2:33" x14ac:dyDescent="0.25">
      <c r="B32" s="1"/>
      <c r="C32" s="8">
        <v>1100</v>
      </c>
      <c r="F32" s="4" t="s">
        <v>26</v>
      </c>
      <c r="AF32" s="8"/>
      <c r="AG32" s="8"/>
    </row>
    <row r="33" spans="2:33" x14ac:dyDescent="0.25">
      <c r="B33" s="1"/>
      <c r="AF33" s="8"/>
      <c r="AG33" s="8"/>
    </row>
    <row r="34" spans="2:33" x14ac:dyDescent="0.25">
      <c r="B34" s="3" t="s">
        <v>27</v>
      </c>
      <c r="C34" s="4" t="s">
        <v>28</v>
      </c>
      <c r="F34" s="4" t="s">
        <v>29</v>
      </c>
      <c r="AF34" s="8"/>
      <c r="AG34" s="8"/>
    </row>
    <row r="35" spans="2:33" x14ac:dyDescent="0.25">
      <c r="B35" s="1"/>
      <c r="C35" s="4" t="s">
        <v>30</v>
      </c>
      <c r="F35" s="4" t="s">
        <v>31</v>
      </c>
      <c r="AF35" s="8"/>
      <c r="AG35" s="8"/>
    </row>
    <row r="36" spans="2:33" x14ac:dyDescent="0.25">
      <c r="B36" s="1"/>
      <c r="C36" s="8">
        <f>1000*(1.1)^2</f>
        <v>1210.0000000000002</v>
      </c>
      <c r="F36" s="8">
        <v>1200</v>
      </c>
      <c r="AF36" s="8"/>
      <c r="AG36" s="8"/>
    </row>
    <row r="37" spans="2:33" x14ac:dyDescent="0.25">
      <c r="B37" s="1"/>
      <c r="AF37" s="8"/>
      <c r="AG37" s="8"/>
    </row>
    <row r="38" spans="2:33" x14ac:dyDescent="0.25">
      <c r="B38" s="3" t="s">
        <v>32</v>
      </c>
      <c r="C38" s="4" t="s">
        <v>33</v>
      </c>
      <c r="F38" s="4" t="s">
        <v>34</v>
      </c>
      <c r="K38" s="4"/>
      <c r="AF38" s="8"/>
      <c r="AG38" s="8"/>
    </row>
    <row r="39" spans="2:33" x14ac:dyDescent="0.25">
      <c r="C39" s="4" t="s">
        <v>35</v>
      </c>
      <c r="F39" s="4" t="s">
        <v>36</v>
      </c>
      <c r="J39" s="6" t="s">
        <v>138</v>
      </c>
      <c r="AF39" s="8"/>
      <c r="AG39" s="8"/>
    </row>
    <row r="40" spans="2:33" x14ac:dyDescent="0.25">
      <c r="C40" s="8">
        <f>1000*(1.1)^3</f>
        <v>1331.0000000000005</v>
      </c>
      <c r="F40" s="8">
        <v>1300</v>
      </c>
      <c r="AF40" s="8"/>
      <c r="AG40" s="8"/>
    </row>
    <row r="41" spans="2:33" x14ac:dyDescent="0.25">
      <c r="AF41" s="8"/>
      <c r="AG41" s="8"/>
    </row>
    <row r="42" spans="2:33" x14ac:dyDescent="0.25">
      <c r="B42" s="4" t="s">
        <v>143</v>
      </c>
      <c r="J42" s="6" t="s">
        <v>132</v>
      </c>
      <c r="K42" s="6" t="s">
        <v>133</v>
      </c>
      <c r="AF42" s="8"/>
      <c r="AG42" s="8"/>
    </row>
    <row r="43" spans="2:33" x14ac:dyDescent="0.25">
      <c r="B43" s="6" t="s">
        <v>144</v>
      </c>
      <c r="I43" s="8">
        <v>1</v>
      </c>
      <c r="J43" s="81">
        <f>FV($E$49/100,I43,$E$50,$E$47)</f>
        <v>1100</v>
      </c>
      <c r="K43" s="82">
        <f>-(E47+(E47*E49/100))</f>
        <v>1100</v>
      </c>
      <c r="L43" s="6">
        <f>-$E$47*(1+$E$49/100*I43)</f>
        <v>1100</v>
      </c>
      <c r="AF43" s="8"/>
      <c r="AG43" s="8"/>
    </row>
    <row r="44" spans="2:33" x14ac:dyDescent="0.25">
      <c r="C44" s="1"/>
      <c r="D44" s="2"/>
      <c r="I44" s="8">
        <v>2</v>
      </c>
      <c r="J44" s="81">
        <f t="shared" ref="J44:J62" si="0">FV($E$49/100,I44,$E$50,$E$47)</f>
        <v>1210.0000000000002</v>
      </c>
      <c r="K44" s="82">
        <f>($E$49/100*-$E$47)+K43</f>
        <v>1200</v>
      </c>
      <c r="L44" s="6">
        <f t="shared" ref="L44:L62" si="1">-$E$47*(1+$E$49/100*I44)</f>
        <v>1200</v>
      </c>
      <c r="AF44" s="8"/>
      <c r="AG44" s="8"/>
    </row>
    <row r="45" spans="2:33" x14ac:dyDescent="0.25">
      <c r="C45" s="3"/>
      <c r="D45" s="1"/>
      <c r="E45" s="1"/>
      <c r="I45" s="8">
        <v>3</v>
      </c>
      <c r="J45" s="81">
        <f t="shared" si="0"/>
        <v>1331.0000000000005</v>
      </c>
      <c r="K45" s="82">
        <f t="shared" ref="K45:K62" si="2">($E$49/100*-$E$47)+K44</f>
        <v>1300</v>
      </c>
      <c r="L45" s="6">
        <f t="shared" si="1"/>
        <v>1300</v>
      </c>
      <c r="AF45" s="8"/>
      <c r="AG45" s="8"/>
    </row>
    <row r="46" spans="2:33" x14ac:dyDescent="0.25">
      <c r="E46" s="1"/>
      <c r="I46" s="8">
        <v>4</v>
      </c>
      <c r="J46" s="81">
        <f t="shared" si="0"/>
        <v>1464.1000000000004</v>
      </c>
      <c r="K46" s="82">
        <f t="shared" si="2"/>
        <v>1400</v>
      </c>
      <c r="L46" s="6">
        <f t="shared" si="1"/>
        <v>1400</v>
      </c>
      <c r="AF46" s="8"/>
      <c r="AG46" s="8"/>
    </row>
    <row r="47" spans="2:33" x14ac:dyDescent="0.25">
      <c r="B47" s="4" t="s">
        <v>41</v>
      </c>
      <c r="D47" s="4" t="s">
        <v>42</v>
      </c>
      <c r="E47" s="95">
        <v>-1000</v>
      </c>
      <c r="I47" s="8">
        <v>5</v>
      </c>
      <c r="J47" s="81">
        <f t="shared" si="0"/>
        <v>1610.5100000000004</v>
      </c>
      <c r="K47" s="82">
        <f t="shared" si="2"/>
        <v>1500</v>
      </c>
      <c r="L47" s="6">
        <f t="shared" si="1"/>
        <v>1500</v>
      </c>
      <c r="AF47" s="8"/>
      <c r="AG47" s="8"/>
    </row>
    <row r="48" spans="2:33" x14ac:dyDescent="0.25">
      <c r="D48" s="4" t="s">
        <v>38</v>
      </c>
      <c r="E48" s="96">
        <v>5</v>
      </c>
      <c r="I48" s="8">
        <v>6</v>
      </c>
      <c r="J48" s="81">
        <f t="shared" si="0"/>
        <v>1771.5610000000008</v>
      </c>
      <c r="K48" s="82">
        <f t="shared" si="2"/>
        <v>1600</v>
      </c>
      <c r="L48" s="6">
        <f t="shared" si="1"/>
        <v>1600</v>
      </c>
      <c r="AF48" s="8"/>
      <c r="AG48" s="8"/>
    </row>
    <row r="49" spans="2:33" x14ac:dyDescent="0.25">
      <c r="D49" s="4" t="s">
        <v>40</v>
      </c>
      <c r="E49" s="96">
        <v>10</v>
      </c>
      <c r="F49" s="16"/>
      <c r="I49" s="8">
        <v>7</v>
      </c>
      <c r="J49" s="81">
        <f t="shared" si="0"/>
        <v>1948.7171000000012</v>
      </c>
      <c r="K49" s="82">
        <f t="shared" si="2"/>
        <v>1700</v>
      </c>
      <c r="L49" s="6">
        <f t="shared" si="1"/>
        <v>1700.0000000000002</v>
      </c>
      <c r="AF49" s="8"/>
      <c r="AG49" s="8"/>
    </row>
    <row r="50" spans="2:33" x14ac:dyDescent="0.25">
      <c r="D50" s="4" t="s">
        <v>39</v>
      </c>
      <c r="E50" s="95">
        <v>0</v>
      </c>
      <c r="I50" s="8">
        <v>8</v>
      </c>
      <c r="J50" s="81">
        <f t="shared" si="0"/>
        <v>2143.5888100000011</v>
      </c>
      <c r="K50" s="82">
        <f t="shared" si="2"/>
        <v>1800</v>
      </c>
      <c r="L50" s="6">
        <f t="shared" si="1"/>
        <v>1800</v>
      </c>
      <c r="AF50" s="8"/>
      <c r="AG50" s="8"/>
    </row>
    <row r="51" spans="2:33" ht="16.5" thickBot="1" x14ac:dyDescent="0.3">
      <c r="I51" s="8">
        <v>9</v>
      </c>
      <c r="J51" s="81">
        <f t="shared" si="0"/>
        <v>2357.9476910000017</v>
      </c>
      <c r="K51" s="82">
        <f t="shared" si="2"/>
        <v>1900</v>
      </c>
      <c r="L51" s="6">
        <f t="shared" si="1"/>
        <v>1900</v>
      </c>
      <c r="AF51" s="8"/>
      <c r="AG51" s="8"/>
    </row>
    <row r="52" spans="2:33" ht="16.5" thickBot="1" x14ac:dyDescent="0.3">
      <c r="B52" s="3" t="s">
        <v>45</v>
      </c>
      <c r="D52" s="4" t="s">
        <v>44</v>
      </c>
      <c r="F52" s="44">
        <f>FV(E49/100,E48,E50,E47)</f>
        <v>1610.5100000000004</v>
      </c>
      <c r="I52" s="8">
        <v>10</v>
      </c>
      <c r="J52" s="81">
        <f t="shared" si="0"/>
        <v>2593.7424601000021</v>
      </c>
      <c r="K52" s="82">
        <f t="shared" si="2"/>
        <v>2000</v>
      </c>
      <c r="L52" s="6">
        <f t="shared" si="1"/>
        <v>2000</v>
      </c>
      <c r="AF52" s="8"/>
      <c r="AG52" s="8"/>
    </row>
    <row r="53" spans="2:33" ht="16.5" thickBot="1" x14ac:dyDescent="0.3">
      <c r="B53" s="94"/>
      <c r="C53" s="94"/>
      <c r="D53" s="94"/>
      <c r="E53" s="94"/>
      <c r="F53" s="94"/>
      <c r="G53" s="94"/>
      <c r="H53" s="94"/>
      <c r="I53" s="8">
        <v>11</v>
      </c>
      <c r="J53" s="81">
        <f t="shared" si="0"/>
        <v>2853.1167061100023</v>
      </c>
      <c r="K53" s="82">
        <f t="shared" si="2"/>
        <v>2100</v>
      </c>
      <c r="L53" s="6">
        <f t="shared" si="1"/>
        <v>2100</v>
      </c>
      <c r="AF53" s="8"/>
      <c r="AG53" s="8"/>
    </row>
    <row r="54" spans="2:33" ht="21.75" customHeight="1" x14ac:dyDescent="0.25">
      <c r="B54" s="6" t="s">
        <v>139</v>
      </c>
      <c r="I54" s="8">
        <v>12</v>
      </c>
      <c r="J54" s="81">
        <f t="shared" si="0"/>
        <v>3138.4283767210027</v>
      </c>
      <c r="K54" s="82">
        <f t="shared" si="2"/>
        <v>2200</v>
      </c>
      <c r="L54" s="6">
        <f t="shared" si="1"/>
        <v>2200</v>
      </c>
      <c r="AF54" s="8"/>
      <c r="AG54" s="8"/>
    </row>
    <row r="55" spans="2:33" x14ac:dyDescent="0.25">
      <c r="B55" s="4" t="s">
        <v>180</v>
      </c>
      <c r="E55" s="3"/>
      <c r="F55" s="8"/>
      <c r="I55" s="8">
        <v>13</v>
      </c>
      <c r="J55" s="81">
        <f t="shared" si="0"/>
        <v>3452.271214393103</v>
      </c>
      <c r="K55" s="82">
        <f t="shared" si="2"/>
        <v>2300</v>
      </c>
      <c r="L55" s="6">
        <f t="shared" si="1"/>
        <v>2300</v>
      </c>
      <c r="AF55" s="8"/>
      <c r="AG55" s="8"/>
    </row>
    <row r="56" spans="2:33" x14ac:dyDescent="0.25">
      <c r="B56" s="6" t="s">
        <v>140</v>
      </c>
      <c r="I56" s="8">
        <v>14</v>
      </c>
      <c r="J56" s="81">
        <f t="shared" si="0"/>
        <v>3797.4983358324139</v>
      </c>
      <c r="K56" s="82">
        <f t="shared" si="2"/>
        <v>2400</v>
      </c>
      <c r="L56" s="6">
        <f t="shared" si="1"/>
        <v>2400.0000000000005</v>
      </c>
      <c r="AF56" s="8"/>
      <c r="AG56" s="8"/>
    </row>
    <row r="57" spans="2:33" ht="47.25" customHeight="1" x14ac:dyDescent="0.25">
      <c r="I57" s="8">
        <v>15</v>
      </c>
      <c r="J57" s="81">
        <f t="shared" si="0"/>
        <v>4177.248169415655</v>
      </c>
      <c r="K57" s="82">
        <f t="shared" si="2"/>
        <v>2500</v>
      </c>
      <c r="L57" s="6">
        <f t="shared" si="1"/>
        <v>2500</v>
      </c>
      <c r="X57" s="1"/>
      <c r="AF57" s="8"/>
      <c r="AG57" s="8"/>
    </row>
    <row r="58" spans="2:33" ht="16.5" thickBot="1" x14ac:dyDescent="0.3">
      <c r="C58" s="17">
        <f>F52</f>
        <v>1610.5100000000004</v>
      </c>
      <c r="D58" s="17">
        <f>-E47+(-E47*E49/100)*E48</f>
        <v>1500</v>
      </c>
      <c r="I58" s="8">
        <v>16</v>
      </c>
      <c r="J58" s="81">
        <f t="shared" si="0"/>
        <v>4594.9729863572211</v>
      </c>
      <c r="K58" s="82">
        <f t="shared" si="2"/>
        <v>2600</v>
      </c>
      <c r="L58" s="6">
        <f t="shared" si="1"/>
        <v>2600</v>
      </c>
      <c r="X58" s="1"/>
      <c r="AF58" s="8"/>
      <c r="AG58" s="8"/>
    </row>
    <row r="59" spans="2:33" ht="16.5" thickTop="1" x14ac:dyDescent="0.25">
      <c r="B59" s="6">
        <v>1</v>
      </c>
      <c r="C59" s="23">
        <f t="dataTable" ref="C59:D68" dt2D="0" dtr="0" r1="E48"/>
        <v>1100</v>
      </c>
      <c r="D59" s="24">
        <v>1100</v>
      </c>
      <c r="I59" s="8">
        <v>17</v>
      </c>
      <c r="J59" s="81">
        <f t="shared" si="0"/>
        <v>5054.4702849929436</v>
      </c>
      <c r="K59" s="82">
        <f t="shared" si="2"/>
        <v>2700</v>
      </c>
      <c r="L59" s="6">
        <f t="shared" si="1"/>
        <v>2700</v>
      </c>
      <c r="X59" s="1"/>
      <c r="AF59" s="8"/>
      <c r="AG59" s="8"/>
    </row>
    <row r="60" spans="2:33" x14ac:dyDescent="0.25">
      <c r="B60" s="6">
        <v>2</v>
      </c>
      <c r="C60" s="25">
        <v>1210.0000000000002</v>
      </c>
      <c r="D60" s="26">
        <v>1200</v>
      </c>
      <c r="I60" s="8">
        <v>18</v>
      </c>
      <c r="J60" s="81">
        <f t="shared" si="0"/>
        <v>5559.9173134922376</v>
      </c>
      <c r="K60" s="82">
        <f t="shared" si="2"/>
        <v>2800</v>
      </c>
      <c r="L60" s="6">
        <f t="shared" si="1"/>
        <v>2800</v>
      </c>
      <c r="AF60" s="8"/>
      <c r="AG60" s="8"/>
    </row>
    <row r="61" spans="2:33" x14ac:dyDescent="0.25">
      <c r="B61" s="6">
        <v>3</v>
      </c>
      <c r="C61" s="25">
        <v>1331.0000000000005</v>
      </c>
      <c r="D61" s="26">
        <v>1300</v>
      </c>
      <c r="G61" s="3"/>
      <c r="I61" s="8">
        <v>19</v>
      </c>
      <c r="J61" s="81">
        <f t="shared" si="0"/>
        <v>6115.9090448414636</v>
      </c>
      <c r="K61" s="82">
        <f t="shared" si="2"/>
        <v>2900</v>
      </c>
      <c r="L61" s="6">
        <f t="shared" si="1"/>
        <v>2900.0000000000005</v>
      </c>
      <c r="AF61" s="8"/>
      <c r="AG61" s="8"/>
    </row>
    <row r="62" spans="2:33" x14ac:dyDescent="0.25">
      <c r="B62" s="6">
        <v>4</v>
      </c>
      <c r="C62" s="25">
        <v>1464.1000000000004</v>
      </c>
      <c r="D62" s="26">
        <v>1400</v>
      </c>
      <c r="I62" s="8">
        <v>20</v>
      </c>
      <c r="J62" s="81">
        <f t="shared" si="0"/>
        <v>6727.4999493256091</v>
      </c>
      <c r="K62" s="82">
        <f t="shared" si="2"/>
        <v>3000</v>
      </c>
      <c r="L62" s="6">
        <f t="shared" si="1"/>
        <v>3000</v>
      </c>
      <c r="AF62" s="8"/>
      <c r="AG62" s="8"/>
    </row>
    <row r="63" spans="2:33" x14ac:dyDescent="0.25">
      <c r="B63" s="6">
        <v>5</v>
      </c>
      <c r="C63" s="25">
        <v>1610.5100000000004</v>
      </c>
      <c r="D63" s="26">
        <v>1500</v>
      </c>
      <c r="AF63" s="8"/>
      <c r="AG63" s="8"/>
    </row>
    <row r="64" spans="2:33" x14ac:dyDescent="0.25">
      <c r="B64" s="6">
        <v>6</v>
      </c>
      <c r="C64" s="25">
        <v>1771.5610000000008</v>
      </c>
      <c r="D64" s="26">
        <v>1600</v>
      </c>
      <c r="AF64" s="8"/>
      <c r="AG64" s="8"/>
    </row>
    <row r="65" spans="2:33" x14ac:dyDescent="0.25">
      <c r="B65" s="6">
        <v>7</v>
      </c>
      <c r="C65" s="25">
        <v>1948.7171000000012</v>
      </c>
      <c r="D65" s="26">
        <v>1700</v>
      </c>
      <c r="AF65" s="8"/>
      <c r="AG65" s="8"/>
    </row>
    <row r="66" spans="2:33" x14ac:dyDescent="0.25">
      <c r="B66" s="6">
        <v>8</v>
      </c>
      <c r="C66" s="25">
        <v>2143.5888100000011</v>
      </c>
      <c r="D66" s="26">
        <v>1800</v>
      </c>
      <c r="AF66" s="8"/>
      <c r="AG66" s="8"/>
    </row>
    <row r="67" spans="2:33" x14ac:dyDescent="0.25">
      <c r="B67" s="6">
        <v>9</v>
      </c>
      <c r="C67" s="25">
        <v>2357.9476910000017</v>
      </c>
      <c r="D67" s="26">
        <v>1900</v>
      </c>
      <c r="E67" s="1"/>
      <c r="F67" s="1"/>
      <c r="AF67" s="8"/>
      <c r="AG67" s="8"/>
    </row>
    <row r="68" spans="2:33" ht="16.5" thickBot="1" x14ac:dyDescent="0.3">
      <c r="B68" s="6">
        <v>10</v>
      </c>
      <c r="C68" s="27">
        <v>2593.7424601000021</v>
      </c>
      <c r="D68" s="28">
        <v>2000</v>
      </c>
      <c r="AF68" s="8"/>
      <c r="AG68" s="8"/>
    </row>
    <row r="69" spans="2:33" ht="16.5" thickTop="1" x14ac:dyDescent="0.25">
      <c r="AF69" s="8"/>
      <c r="AG69" s="8"/>
    </row>
    <row r="70" spans="2:33" x14ac:dyDescent="0.25">
      <c r="AF70" s="8"/>
      <c r="AG70" s="8"/>
    </row>
    <row r="71" spans="2:33" x14ac:dyDescent="0.25">
      <c r="AF71" s="8"/>
      <c r="AG71" s="8"/>
    </row>
    <row r="72" spans="2:33" x14ac:dyDescent="0.25">
      <c r="AF72" s="8"/>
      <c r="AG72" s="8"/>
    </row>
    <row r="73" spans="2:33" x14ac:dyDescent="0.25">
      <c r="AF73" s="8"/>
      <c r="AG73" s="8"/>
    </row>
    <row r="74" spans="2:33" x14ac:dyDescent="0.25">
      <c r="AF74" s="8"/>
      <c r="AG74" s="8"/>
    </row>
    <row r="75" spans="2:33" x14ac:dyDescent="0.25">
      <c r="AF75" s="8"/>
      <c r="AG75" s="8"/>
    </row>
    <row r="76" spans="2:33" x14ac:dyDescent="0.25">
      <c r="AF76" s="8"/>
      <c r="AG76" s="8"/>
    </row>
    <row r="77" spans="2:33" x14ac:dyDescent="0.25">
      <c r="B77" s="5" t="s">
        <v>46</v>
      </c>
      <c r="AF77" s="8"/>
      <c r="AG77" s="8"/>
    </row>
    <row r="78" spans="2:33" x14ac:dyDescent="0.25">
      <c r="B78" s="9"/>
      <c r="AF78" s="8"/>
      <c r="AG78" s="8"/>
    </row>
    <row r="79" spans="2:33" x14ac:dyDescent="0.25">
      <c r="B79" s="85"/>
      <c r="AF79" s="8"/>
      <c r="AG79" s="8"/>
    </row>
    <row r="80" spans="2:33" x14ac:dyDescent="0.25">
      <c r="B80" s="85"/>
      <c r="AF80" s="8"/>
      <c r="AG80" s="8"/>
    </row>
    <row r="81" spans="2:33" x14ac:dyDescent="0.25">
      <c r="B81" s="86"/>
      <c r="AF81" s="8"/>
      <c r="AG81" s="8"/>
    </row>
    <row r="82" spans="2:33" x14ac:dyDescent="0.25">
      <c r="B82" s="85"/>
      <c r="AF82" s="8"/>
      <c r="AG82" s="8"/>
    </row>
    <row r="83" spans="2:33" x14ac:dyDescent="0.25">
      <c r="B83" s="85"/>
      <c r="K83" s="8">
        <f>K38</f>
        <v>0</v>
      </c>
      <c r="AF83" s="8"/>
      <c r="AG83" s="8"/>
    </row>
    <row r="84" spans="2:33" x14ac:dyDescent="0.25">
      <c r="B84" s="86"/>
      <c r="AF84" s="8"/>
      <c r="AG84" s="8"/>
    </row>
    <row r="85" spans="2:33" x14ac:dyDescent="0.25">
      <c r="B85" s="85"/>
      <c r="AF85" s="8"/>
      <c r="AG85" s="8"/>
    </row>
    <row r="86" spans="2:33" x14ac:dyDescent="0.25">
      <c r="B86" s="85"/>
      <c r="AF86" s="8"/>
      <c r="AG86" s="8"/>
    </row>
    <row r="87" spans="2:33" x14ac:dyDescent="0.25">
      <c r="B87" s="85"/>
      <c r="AF87" s="8"/>
      <c r="AG87" s="8"/>
    </row>
    <row r="88" spans="2:33" x14ac:dyDescent="0.25">
      <c r="AF88" s="8"/>
      <c r="AG88" s="8"/>
    </row>
    <row r="89" spans="2:33" x14ac:dyDescent="0.25">
      <c r="B89" s="6" t="s">
        <v>141</v>
      </c>
      <c r="AF89" s="8"/>
      <c r="AG89" s="8"/>
    </row>
    <row r="90" spans="2:33" x14ac:dyDescent="0.25">
      <c r="AF90" s="8"/>
      <c r="AG90" s="8"/>
    </row>
    <row r="91" spans="2:33" x14ac:dyDescent="0.25">
      <c r="D91" s="1"/>
      <c r="E91" s="3"/>
      <c r="K91" s="6" t="s">
        <v>142</v>
      </c>
      <c r="AF91" s="8"/>
      <c r="AG91" s="8"/>
    </row>
    <row r="92" spans="2:33" x14ac:dyDescent="0.25">
      <c r="D92" s="3"/>
      <c r="E92" s="1"/>
      <c r="AF92" s="8"/>
      <c r="AG92" s="8"/>
    </row>
    <row r="93" spans="2:33" x14ac:dyDescent="0.25">
      <c r="K93" s="6" t="s">
        <v>132</v>
      </c>
      <c r="L93" s="6" t="s">
        <v>133</v>
      </c>
      <c r="AF93" s="8"/>
      <c r="AG93" s="8"/>
    </row>
    <row r="94" spans="2:33" x14ac:dyDescent="0.25">
      <c r="B94" s="4" t="s">
        <v>41</v>
      </c>
      <c r="D94" s="4" t="s">
        <v>43</v>
      </c>
      <c r="E94" s="96">
        <v>4000</v>
      </c>
      <c r="J94" s="8">
        <v>1</v>
      </c>
      <c r="K94" s="8"/>
      <c r="L94" s="8"/>
      <c r="AF94" s="8"/>
      <c r="AG94" s="8"/>
    </row>
    <row r="95" spans="2:33" x14ac:dyDescent="0.25">
      <c r="D95" s="4" t="s">
        <v>38</v>
      </c>
      <c r="E95" s="96">
        <v>5</v>
      </c>
      <c r="J95" s="8">
        <v>2</v>
      </c>
      <c r="K95" s="8"/>
      <c r="L95" s="8"/>
      <c r="AF95" s="8"/>
      <c r="AG95" s="8"/>
    </row>
    <row r="96" spans="2:33" x14ac:dyDescent="0.25">
      <c r="D96" s="4" t="s">
        <v>40</v>
      </c>
      <c r="E96" s="96">
        <v>10</v>
      </c>
      <c r="F96" s="16"/>
      <c r="J96" s="8">
        <v>3</v>
      </c>
      <c r="K96" s="8"/>
      <c r="L96" s="8"/>
      <c r="AF96" s="8"/>
      <c r="AG96" s="8"/>
    </row>
    <row r="97" spans="2:33" x14ac:dyDescent="0.25">
      <c r="D97" s="4" t="s">
        <v>39</v>
      </c>
      <c r="E97" s="96">
        <v>0</v>
      </c>
      <c r="J97" s="8">
        <v>4</v>
      </c>
      <c r="K97" s="8"/>
      <c r="L97" s="8"/>
      <c r="AF97" s="8"/>
      <c r="AG97" s="8"/>
    </row>
    <row r="98" spans="2:33" ht="16.5" thickBot="1" x14ac:dyDescent="0.3">
      <c r="J98" s="8">
        <v>5</v>
      </c>
      <c r="K98" s="8"/>
      <c r="L98" s="8"/>
      <c r="AF98" s="8"/>
      <c r="AG98" s="8"/>
    </row>
    <row r="99" spans="2:33" ht="16.5" thickBot="1" x14ac:dyDescent="0.3">
      <c r="B99" s="3" t="s">
        <v>67</v>
      </c>
      <c r="D99" s="4" t="s">
        <v>66</v>
      </c>
      <c r="F99" s="44"/>
      <c r="J99" s="8">
        <v>6</v>
      </c>
      <c r="K99" s="8"/>
      <c r="L99" s="8"/>
      <c r="AF99" s="8"/>
      <c r="AG99" s="8"/>
    </row>
    <row r="100" spans="2:33" x14ac:dyDescent="0.25">
      <c r="J100" s="8">
        <v>7</v>
      </c>
      <c r="K100" s="8"/>
      <c r="L100" s="8"/>
      <c r="M100" s="4"/>
      <c r="AF100" s="8"/>
      <c r="AG100" s="8"/>
    </row>
    <row r="101" spans="2:33" x14ac:dyDescent="0.25">
      <c r="J101" s="8">
        <v>8</v>
      </c>
      <c r="K101" s="8"/>
      <c r="L101" s="8"/>
      <c r="N101" s="4"/>
      <c r="AF101" s="8"/>
      <c r="AG101" s="8"/>
    </row>
    <row r="102" spans="2:33" x14ac:dyDescent="0.25">
      <c r="B102" s="109"/>
      <c r="C102" s="109"/>
      <c r="D102" s="109"/>
      <c r="E102" s="109"/>
      <c r="F102" s="109"/>
      <c r="G102" s="109"/>
      <c r="J102" s="8">
        <v>9</v>
      </c>
      <c r="K102" s="8"/>
      <c r="L102" s="8"/>
      <c r="AF102" s="8"/>
      <c r="AG102" s="8"/>
    </row>
    <row r="103" spans="2:33" x14ac:dyDescent="0.25">
      <c r="J103" s="8">
        <v>10</v>
      </c>
      <c r="K103" s="8"/>
      <c r="L103" s="8"/>
      <c r="AF103" s="8"/>
      <c r="AG103" s="8"/>
    </row>
    <row r="104" spans="2:33" x14ac:dyDescent="0.25">
      <c r="B104" s="87" t="s">
        <v>74</v>
      </c>
      <c r="J104" s="8">
        <v>11</v>
      </c>
      <c r="K104" s="8"/>
      <c r="L104" s="8"/>
      <c r="AF104" s="8"/>
      <c r="AG104" s="8"/>
    </row>
    <row r="105" spans="2:33" x14ac:dyDescent="0.25">
      <c r="B105" s="87" t="s">
        <v>76</v>
      </c>
      <c r="J105" s="8">
        <v>12</v>
      </c>
      <c r="K105" s="8"/>
      <c r="L105" s="8"/>
      <c r="AF105" s="8"/>
      <c r="AG105" s="8"/>
    </row>
    <row r="106" spans="2:33" ht="15" customHeight="1" x14ac:dyDescent="0.25">
      <c r="B106" s="88"/>
      <c r="J106" s="8">
        <v>13</v>
      </c>
      <c r="K106" s="8"/>
      <c r="L106" s="8"/>
      <c r="AF106" s="8"/>
      <c r="AG106" s="8"/>
    </row>
    <row r="107" spans="2:33" ht="15" customHeight="1" x14ac:dyDescent="0.25">
      <c r="B107" s="87" t="s">
        <v>81</v>
      </c>
      <c r="J107" s="8">
        <v>14</v>
      </c>
      <c r="K107" s="8"/>
      <c r="L107" s="8"/>
      <c r="AF107" s="8"/>
      <c r="AG107" s="8"/>
    </row>
    <row r="108" spans="2:33" ht="15" customHeight="1" x14ac:dyDescent="0.25">
      <c r="B108" s="88"/>
      <c r="J108" s="8">
        <v>15</v>
      </c>
      <c r="K108" s="8"/>
      <c r="L108" s="8"/>
      <c r="AF108" s="8"/>
      <c r="AG108" s="8"/>
    </row>
    <row r="109" spans="2:33" ht="15" customHeight="1" x14ac:dyDescent="0.25">
      <c r="B109" s="89"/>
      <c r="C109" s="1"/>
      <c r="D109" s="1"/>
      <c r="E109" s="1"/>
      <c r="F109" s="1"/>
      <c r="H109" s="4"/>
      <c r="J109" s="8">
        <v>16</v>
      </c>
      <c r="K109" s="8"/>
      <c r="L109" s="8"/>
      <c r="AF109" s="8"/>
      <c r="AG109" s="8"/>
    </row>
    <row r="110" spans="2:33" x14ac:dyDescent="0.25">
      <c r="B110" s="89"/>
      <c r="C110" s="1"/>
      <c r="D110" s="1"/>
      <c r="E110" s="1"/>
      <c r="F110" s="1"/>
      <c r="J110" s="8">
        <v>17</v>
      </c>
      <c r="K110" s="8"/>
      <c r="L110" s="8"/>
      <c r="AF110" s="8"/>
      <c r="AG110" s="8"/>
    </row>
    <row r="111" spans="2:33" x14ac:dyDescent="0.25">
      <c r="J111" s="8">
        <v>20</v>
      </c>
      <c r="K111" s="8"/>
      <c r="L111" s="8"/>
      <c r="AF111" s="8"/>
      <c r="AG111" s="8"/>
    </row>
    <row r="112" spans="2:33" x14ac:dyDescent="0.25">
      <c r="AF112" s="8"/>
      <c r="AG112" s="8"/>
    </row>
    <row r="113" spans="2:33" x14ac:dyDescent="0.25">
      <c r="B113" s="87" t="s">
        <v>90</v>
      </c>
      <c r="AF113" s="8"/>
      <c r="AG113" s="8"/>
    </row>
    <row r="114" spans="2:33" x14ac:dyDescent="0.25">
      <c r="B114" s="87" t="s">
        <v>91</v>
      </c>
      <c r="AF114" s="8"/>
      <c r="AG114" s="8"/>
    </row>
    <row r="115" spans="2:33" x14ac:dyDescent="0.25">
      <c r="AF115" s="8"/>
      <c r="AG115" s="8"/>
    </row>
    <row r="116" spans="2:33" x14ac:dyDescent="0.25">
      <c r="B116" s="89" t="s">
        <v>93</v>
      </c>
      <c r="C116" s="1"/>
      <c r="D116" s="4" t="s">
        <v>94</v>
      </c>
      <c r="G116" s="83"/>
      <c r="J116" s="11" t="s">
        <v>8</v>
      </c>
      <c r="K116" s="8">
        <v>1000</v>
      </c>
      <c r="M116" s="4" t="s">
        <v>77</v>
      </c>
      <c r="AF116" s="8"/>
      <c r="AG116" s="8"/>
    </row>
    <row r="117" spans="2:33" x14ac:dyDescent="0.25">
      <c r="B117" s="89" t="s">
        <v>95</v>
      </c>
      <c r="C117" s="1"/>
      <c r="D117" s="4" t="s">
        <v>96</v>
      </c>
      <c r="G117" s="83"/>
      <c r="J117" s="11" t="s">
        <v>79</v>
      </c>
      <c r="K117" s="8">
        <v>0.12</v>
      </c>
      <c r="AF117" s="8"/>
      <c r="AG117" s="8"/>
    </row>
    <row r="118" spans="2:33" x14ac:dyDescent="0.25">
      <c r="B118" s="89" t="s">
        <v>97</v>
      </c>
      <c r="C118" s="1"/>
      <c r="D118" s="4" t="s">
        <v>98</v>
      </c>
      <c r="G118" s="83"/>
      <c r="AF118" s="8"/>
      <c r="AG118" s="8"/>
    </row>
    <row r="119" spans="2:33" x14ac:dyDescent="0.25">
      <c r="B119" s="89" t="s">
        <v>99</v>
      </c>
      <c r="C119" s="1"/>
      <c r="D119" s="4" t="s">
        <v>100</v>
      </c>
      <c r="G119" s="83"/>
      <c r="AF119" s="8"/>
      <c r="AG119" s="8"/>
    </row>
    <row r="120" spans="2:33" x14ac:dyDescent="0.25">
      <c r="B120" s="89" t="s">
        <v>101</v>
      </c>
      <c r="C120" s="1"/>
      <c r="D120" s="4" t="s">
        <v>102</v>
      </c>
      <c r="G120" s="83"/>
      <c r="K120" s="8" t="str">
        <f>"Effects of Compounding at "&amp;FIXED(K117*100,0,TRUE)&amp;"%"</f>
        <v>Effects of Compounding at 12%</v>
      </c>
      <c r="AF120" s="8"/>
      <c r="AG120" s="8"/>
    </row>
    <row r="121" spans="2:33" x14ac:dyDescent="0.25">
      <c r="B121" s="89" t="s">
        <v>103</v>
      </c>
      <c r="C121" s="1"/>
      <c r="D121" s="4" t="s">
        <v>104</v>
      </c>
      <c r="G121" s="83"/>
      <c r="AF121" s="8"/>
      <c r="AG121" s="8"/>
    </row>
    <row r="122" spans="2:33" x14ac:dyDescent="0.25">
      <c r="AF122" s="8"/>
      <c r="AG122" s="8"/>
    </row>
    <row r="123" spans="2:33" x14ac:dyDescent="0.25">
      <c r="K123" s="11" t="s">
        <v>88</v>
      </c>
      <c r="L123" s="8">
        <v>1</v>
      </c>
      <c r="M123" s="8">
        <v>2</v>
      </c>
      <c r="N123" s="8">
        <v>4</v>
      </c>
      <c r="O123" s="8">
        <v>12</v>
      </c>
      <c r="P123" s="8">
        <v>365</v>
      </c>
      <c r="AF123" s="8"/>
      <c r="AG123" s="8"/>
    </row>
    <row r="124" spans="2:33" x14ac:dyDescent="0.25">
      <c r="B124" s="110"/>
      <c r="C124" s="110"/>
      <c r="D124" s="110"/>
      <c r="E124" s="110"/>
      <c r="F124" s="110"/>
      <c r="G124" s="110"/>
      <c r="AF124" s="8"/>
      <c r="AG124" s="8"/>
    </row>
    <row r="125" spans="2:33" x14ac:dyDescent="0.25">
      <c r="J125" s="8">
        <v>1</v>
      </c>
      <c r="K125" s="8"/>
      <c r="L125" s="8"/>
      <c r="M125" s="8"/>
      <c r="N125" s="8"/>
      <c r="O125" s="8"/>
      <c r="P125" s="8"/>
      <c r="AF125" s="8"/>
      <c r="AG125" s="8"/>
    </row>
    <row r="126" spans="2:33" x14ac:dyDescent="0.25">
      <c r="J126" s="8">
        <v>2</v>
      </c>
      <c r="K126" s="8"/>
      <c r="L126" s="8"/>
      <c r="M126" s="8"/>
      <c r="N126" s="8"/>
      <c r="O126" s="8"/>
      <c r="P126" s="8"/>
      <c r="AF126" s="8"/>
      <c r="AG126" s="8"/>
    </row>
    <row r="127" spans="2:33" x14ac:dyDescent="0.25">
      <c r="C127" s="1"/>
      <c r="D127" s="3"/>
      <c r="E127" s="1"/>
      <c r="F127" s="1"/>
      <c r="G127" s="1"/>
      <c r="J127" s="8">
        <v>3</v>
      </c>
      <c r="K127" s="8"/>
      <c r="L127" s="8"/>
      <c r="M127" s="8"/>
      <c r="N127" s="8"/>
      <c r="O127" s="8"/>
      <c r="P127" s="8"/>
      <c r="AF127" s="8"/>
      <c r="AG127" s="8"/>
    </row>
    <row r="128" spans="2:33" x14ac:dyDescent="0.25">
      <c r="C128" s="3"/>
      <c r="D128" s="1"/>
      <c r="E128" s="3" t="s">
        <v>105</v>
      </c>
      <c r="F128" s="1"/>
      <c r="G128" s="1"/>
      <c r="J128" s="8">
        <v>4</v>
      </c>
      <c r="K128" s="8"/>
      <c r="L128" s="8"/>
      <c r="M128" s="8"/>
      <c r="N128" s="8"/>
      <c r="O128" s="8"/>
      <c r="P128" s="8"/>
      <c r="AF128" s="8"/>
      <c r="AG128" s="8"/>
    </row>
    <row r="129" spans="2:33" x14ac:dyDescent="0.25">
      <c r="C129" s="1"/>
      <c r="D129" s="1"/>
      <c r="E129" s="3" t="s">
        <v>106</v>
      </c>
      <c r="F129" s="1"/>
      <c r="G129" s="1"/>
      <c r="J129" s="8">
        <v>5</v>
      </c>
      <c r="K129" s="8"/>
      <c r="L129" s="8"/>
      <c r="M129" s="8"/>
      <c r="N129" s="8"/>
      <c r="O129" s="8"/>
      <c r="P129" s="8"/>
      <c r="AF129" s="8"/>
      <c r="AG129" s="8"/>
    </row>
    <row r="130" spans="2:33" x14ac:dyDescent="0.25">
      <c r="J130" s="8">
        <v>6</v>
      </c>
      <c r="K130" s="8"/>
      <c r="L130" s="8"/>
      <c r="M130" s="8"/>
      <c r="N130" s="8"/>
      <c r="O130" s="8"/>
      <c r="P130" s="8"/>
      <c r="AF130" s="8"/>
      <c r="AG130" s="8"/>
    </row>
    <row r="131" spans="2:33" x14ac:dyDescent="0.25">
      <c r="B131" s="31" t="s">
        <v>107</v>
      </c>
      <c r="J131" s="8">
        <v>7</v>
      </c>
      <c r="K131" s="8"/>
      <c r="L131" s="8"/>
      <c r="M131" s="8"/>
      <c r="N131" s="8"/>
      <c r="O131" s="8"/>
      <c r="P131" s="8"/>
      <c r="AF131" s="8"/>
      <c r="AG131" s="8"/>
    </row>
    <row r="132" spans="2:33" x14ac:dyDescent="0.25">
      <c r="B132" s="31" t="s">
        <v>108</v>
      </c>
      <c r="J132" s="8">
        <v>8</v>
      </c>
      <c r="K132" s="8"/>
      <c r="L132" s="8"/>
      <c r="M132" s="8"/>
      <c r="N132" s="8"/>
      <c r="O132" s="8"/>
      <c r="P132" s="8"/>
      <c r="AF132" s="8"/>
      <c r="AG132" s="8"/>
    </row>
    <row r="133" spans="2:33" x14ac:dyDescent="0.25">
      <c r="J133" s="8">
        <v>9</v>
      </c>
      <c r="K133" s="8"/>
      <c r="L133" s="8"/>
      <c r="M133" s="8"/>
      <c r="N133" s="8"/>
      <c r="O133" s="8"/>
      <c r="P133" s="8"/>
      <c r="AF133" s="8"/>
      <c r="AG133" s="8"/>
    </row>
    <row r="134" spans="2:33" x14ac:dyDescent="0.25">
      <c r="B134" s="11" t="s">
        <v>8</v>
      </c>
      <c r="C134" s="96">
        <v>1000</v>
      </c>
      <c r="J134" s="8">
        <v>10</v>
      </c>
      <c r="K134" s="8"/>
      <c r="L134" s="8"/>
      <c r="M134" s="8"/>
      <c r="N134" s="8"/>
      <c r="O134" s="8"/>
      <c r="P134" s="8"/>
      <c r="AF134" s="8"/>
      <c r="AG134" s="8"/>
    </row>
    <row r="135" spans="2:33" x14ac:dyDescent="0.25">
      <c r="B135" s="11" t="s">
        <v>79</v>
      </c>
      <c r="C135" s="96">
        <v>0.12</v>
      </c>
      <c r="J135" s="8">
        <v>11</v>
      </c>
      <c r="K135" s="8"/>
      <c r="L135" s="8"/>
      <c r="M135" s="8"/>
      <c r="N135" s="8"/>
      <c r="O135" s="8"/>
      <c r="P135" s="8"/>
      <c r="AF135" s="8"/>
      <c r="AG135" s="8"/>
    </row>
    <row r="136" spans="2:33" x14ac:dyDescent="0.25">
      <c r="B136" s="11" t="s">
        <v>109</v>
      </c>
      <c r="C136" s="96">
        <v>5</v>
      </c>
      <c r="J136" s="8">
        <v>12</v>
      </c>
      <c r="K136" s="8"/>
      <c r="L136" s="8"/>
      <c r="M136" s="8"/>
      <c r="N136" s="8"/>
      <c r="O136" s="8"/>
      <c r="P136" s="8"/>
      <c r="AF136" s="8"/>
      <c r="AG136" s="8"/>
    </row>
    <row r="137" spans="2:33" x14ac:dyDescent="0.25">
      <c r="J137" s="8">
        <v>13</v>
      </c>
      <c r="K137" s="8"/>
      <c r="L137" s="8"/>
      <c r="M137" s="8"/>
      <c r="N137" s="8"/>
      <c r="O137" s="8"/>
      <c r="P137" s="8"/>
      <c r="AF137" s="8"/>
      <c r="AG137" s="8"/>
    </row>
    <row r="138" spans="2:33" ht="16.5" thickBot="1" x14ac:dyDescent="0.3">
      <c r="D138" s="8" t="str">
        <f>"    ("&amp;FIXED(C136,0,TRUE)&amp;" * "&amp;FIXED(C135,2,TRUE)&amp;")"</f>
        <v xml:space="preserve">    (5 * 0.12)</v>
      </c>
      <c r="J138" s="8">
        <v>14</v>
      </c>
      <c r="K138" s="8"/>
      <c r="L138" s="8"/>
      <c r="M138" s="8"/>
      <c r="N138" s="8"/>
      <c r="O138" s="8"/>
      <c r="P138" s="8"/>
      <c r="AF138" s="8"/>
      <c r="AG138" s="8"/>
    </row>
    <row r="139" spans="2:33" ht="16.5" thickBot="1" x14ac:dyDescent="0.3">
      <c r="C139" s="8" t="str">
        <f>"FV = "&amp;FIXED(C134,0,TRUE)&amp;" * e"</f>
        <v>FV = 1000 * e</v>
      </c>
      <c r="E139" s="11" t="s">
        <v>0</v>
      </c>
      <c r="F139" s="30"/>
      <c r="J139" s="8">
        <v>15</v>
      </c>
      <c r="K139" s="8"/>
      <c r="L139" s="8"/>
      <c r="M139" s="8"/>
      <c r="N139" s="8"/>
      <c r="O139" s="8"/>
      <c r="P139" s="8"/>
      <c r="AF139" s="8"/>
      <c r="AG139" s="8"/>
    </row>
    <row r="140" spans="2:33" x14ac:dyDescent="0.25">
      <c r="J140" s="8">
        <v>16</v>
      </c>
      <c r="K140" s="8"/>
      <c r="L140" s="8"/>
      <c r="M140" s="8"/>
      <c r="N140" s="8"/>
      <c r="O140" s="8"/>
      <c r="P140" s="8"/>
      <c r="X140" s="4"/>
      <c r="AF140" s="8"/>
      <c r="AG140" s="8"/>
    </row>
    <row r="141" spans="2:33" x14ac:dyDescent="0.25">
      <c r="F141" s="20"/>
      <c r="J141" s="8">
        <v>17</v>
      </c>
      <c r="K141" s="8"/>
      <c r="L141" s="8"/>
      <c r="M141" s="8"/>
      <c r="N141" s="8"/>
      <c r="O141" s="8"/>
      <c r="P141" s="8"/>
      <c r="Y141" s="4"/>
      <c r="AF141" s="8"/>
      <c r="AG141" s="8"/>
    </row>
    <row r="142" spans="2:33" x14ac:dyDescent="0.25">
      <c r="B142" s="110"/>
      <c r="C142" s="110"/>
      <c r="D142" s="110"/>
      <c r="E142" s="110"/>
      <c r="F142" s="110"/>
      <c r="G142" s="110"/>
      <c r="J142" s="8">
        <v>18</v>
      </c>
      <c r="K142" s="8"/>
      <c r="L142" s="8"/>
      <c r="M142" s="8"/>
      <c r="N142" s="8"/>
      <c r="O142" s="8"/>
      <c r="P142" s="8"/>
      <c r="AF142" s="8"/>
      <c r="AG142" s="8"/>
    </row>
    <row r="143" spans="2:33" x14ac:dyDescent="0.25">
      <c r="C143" s="1"/>
      <c r="D143" s="1"/>
      <c r="J143" s="8">
        <v>19</v>
      </c>
      <c r="K143" s="8"/>
      <c r="L143" s="8"/>
      <c r="M143" s="8"/>
      <c r="N143" s="8"/>
      <c r="O143" s="8"/>
      <c r="P143" s="8"/>
      <c r="AF143" s="8"/>
      <c r="AG143" s="8"/>
    </row>
    <row r="144" spans="2:33" x14ac:dyDescent="0.25">
      <c r="B144" s="6" t="s">
        <v>145</v>
      </c>
      <c r="J144" s="8">
        <v>20</v>
      </c>
      <c r="K144" s="8"/>
      <c r="L144" s="8"/>
      <c r="M144" s="8"/>
      <c r="N144" s="8"/>
      <c r="O144" s="8"/>
      <c r="P144" s="8"/>
      <c r="AF144" s="8"/>
      <c r="AG144" s="8"/>
    </row>
    <row r="145" spans="2:33" x14ac:dyDescent="0.25">
      <c r="B145" s="6" t="s">
        <v>146</v>
      </c>
      <c r="C145" s="4"/>
      <c r="AF145" s="8"/>
      <c r="AG145" s="8"/>
    </row>
    <row r="146" spans="2:33" x14ac:dyDescent="0.25">
      <c r="C146" s="4"/>
      <c r="AF146" s="8"/>
      <c r="AG146" s="8"/>
    </row>
    <row r="147" spans="2:33" x14ac:dyDescent="0.25">
      <c r="B147" s="6" t="s">
        <v>147</v>
      </c>
      <c r="C147" s="4"/>
      <c r="AA147" s="4"/>
      <c r="AB147" s="4"/>
      <c r="AF147" s="8"/>
      <c r="AG147" s="8"/>
    </row>
    <row r="148" spans="2:33" x14ac:dyDescent="0.25">
      <c r="B148" s="6" t="s">
        <v>148</v>
      </c>
      <c r="Z148" s="4"/>
      <c r="AF148" s="8"/>
      <c r="AG148" s="8"/>
    </row>
    <row r="149" spans="2:33" x14ac:dyDescent="0.25">
      <c r="B149" s="6" t="s">
        <v>149</v>
      </c>
      <c r="C149" s="4"/>
      <c r="AF149" s="8"/>
      <c r="AG149" s="8"/>
    </row>
    <row r="150" spans="2:33" x14ac:dyDescent="0.25">
      <c r="C150" s="4"/>
      <c r="AF150" s="8"/>
      <c r="AG150" s="8"/>
    </row>
    <row r="151" spans="2:33" x14ac:dyDescent="0.25">
      <c r="AF151" s="8"/>
      <c r="AG151" s="8"/>
    </row>
    <row r="152" spans="2:33" x14ac:dyDescent="0.25">
      <c r="B152" s="4" t="s">
        <v>110</v>
      </c>
      <c r="E152" s="97">
        <v>0.12</v>
      </c>
      <c r="AF152" s="8"/>
      <c r="AG152" s="8"/>
    </row>
    <row r="153" spans="2:33" x14ac:dyDescent="0.25">
      <c r="F153" s="18" t="s">
        <v>43</v>
      </c>
      <c r="G153" s="4" t="s">
        <v>111</v>
      </c>
      <c r="AF153" s="8"/>
      <c r="AG153" s="8"/>
    </row>
    <row r="154" spans="2:33" ht="16.5" thickBot="1" x14ac:dyDescent="0.3">
      <c r="AF154" s="8"/>
      <c r="AG154" s="8"/>
    </row>
    <row r="155" spans="2:33" x14ac:dyDescent="0.25">
      <c r="B155" s="3" t="s">
        <v>93</v>
      </c>
      <c r="C155" s="1"/>
      <c r="D155" s="8" t="str">
        <f>"1*("&amp;FIXED(1+$E$152,4,TRUE)&amp;")"</f>
        <v>1*(1.1200)</v>
      </c>
      <c r="F155" s="32"/>
      <c r="G155" s="74"/>
      <c r="AF155" s="8"/>
      <c r="AG155" s="8"/>
    </row>
    <row r="156" spans="2:33" x14ac:dyDescent="0.25">
      <c r="B156" s="3" t="s">
        <v>95</v>
      </c>
      <c r="C156" s="1"/>
      <c r="D156" s="8" t="str">
        <f>"1*("&amp;FIXED(1+$E$152/2,4,TRUE)&amp;")^2"</f>
        <v>1*(1.0600)^2</v>
      </c>
      <c r="F156" s="33"/>
      <c r="G156" s="75"/>
      <c r="AF156" s="8"/>
      <c r="AG156" s="8"/>
    </row>
    <row r="157" spans="2:33" x14ac:dyDescent="0.25">
      <c r="B157" s="3" t="s">
        <v>97</v>
      </c>
      <c r="C157" s="1"/>
      <c r="D157" s="8" t="str">
        <f>"1*("&amp;FIXED(1+$E$152/4,4,TRUE)&amp;")^4"</f>
        <v>1*(1.0300)^4</v>
      </c>
      <c r="F157" s="33"/>
      <c r="G157" s="75"/>
      <c r="AF157" s="8"/>
      <c r="AG157" s="8"/>
    </row>
    <row r="158" spans="2:33" x14ac:dyDescent="0.25">
      <c r="B158" s="3" t="s">
        <v>99</v>
      </c>
      <c r="C158" s="1"/>
      <c r="D158" s="8" t="str">
        <f>"1*("&amp;FIXED(1+$E$152/12,4,TRUE)&amp;")^12"</f>
        <v>1*(1.0100)^12</v>
      </c>
      <c r="F158" s="33"/>
      <c r="G158" s="75"/>
      <c r="AF158" s="8"/>
      <c r="AG158" s="8"/>
    </row>
    <row r="159" spans="2:33" x14ac:dyDescent="0.25">
      <c r="B159" s="3" t="s">
        <v>101</v>
      </c>
      <c r="C159" s="1"/>
      <c r="D159" s="8" t="str">
        <f>"1*("&amp;FIXED(1+$E$152/365,4,TRUE)&amp;")^365"</f>
        <v>1*(1.0003)^365</v>
      </c>
      <c r="F159" s="33"/>
      <c r="G159" s="75"/>
      <c r="AF159" s="8"/>
      <c r="AG159" s="8"/>
    </row>
    <row r="160" spans="2:33" ht="16.5" thickBot="1" x14ac:dyDescent="0.3">
      <c r="B160" s="3" t="s">
        <v>103</v>
      </c>
      <c r="C160" s="1"/>
      <c r="D160" s="8" t="str">
        <f>"1 * e^(1 * "&amp;FIXED(E152,4,TRUE)&amp;")"</f>
        <v>1 * e^(1 * 0.1200)</v>
      </c>
      <c r="F160" s="34"/>
      <c r="G160" s="76"/>
      <c r="AF160" s="8"/>
      <c r="AG160" s="8"/>
    </row>
    <row r="161" spans="2:33" x14ac:dyDescent="0.25">
      <c r="AF161" s="8"/>
      <c r="AG161" s="8"/>
    </row>
    <row r="162" spans="2:33" x14ac:dyDescent="0.25">
      <c r="AF162" s="8"/>
      <c r="AG162" s="8"/>
    </row>
    <row r="163" spans="2:33" x14ac:dyDescent="0.25">
      <c r="AF163" s="8"/>
      <c r="AG163" s="8"/>
    </row>
    <row r="164" spans="2:33" x14ac:dyDescent="0.25">
      <c r="B164" s="109"/>
      <c r="C164" s="109"/>
      <c r="D164" s="109"/>
      <c r="E164" s="109"/>
      <c r="F164" s="109"/>
      <c r="G164" s="109"/>
      <c r="K164" s="8"/>
      <c r="AF164" s="8"/>
      <c r="AG164" s="8"/>
    </row>
    <row r="165" spans="2:33" x14ac:dyDescent="0.25">
      <c r="AF165" s="8"/>
      <c r="AG165" s="8"/>
    </row>
    <row r="166" spans="2:33" ht="27" customHeight="1" x14ac:dyDescent="0.25">
      <c r="B166" s="4" t="s">
        <v>150</v>
      </c>
      <c r="AF166" s="8"/>
      <c r="AG166" s="8"/>
    </row>
    <row r="167" spans="2:33" x14ac:dyDescent="0.25">
      <c r="B167" s="4"/>
      <c r="AF167" s="8"/>
      <c r="AG167" s="8"/>
    </row>
    <row r="168" spans="2:33" x14ac:dyDescent="0.25">
      <c r="B168" s="6" t="s">
        <v>151</v>
      </c>
      <c r="AF168" s="8"/>
      <c r="AG168" s="8"/>
    </row>
    <row r="169" spans="2:33" x14ac:dyDescent="0.25">
      <c r="B169" s="6" t="s">
        <v>152</v>
      </c>
      <c r="AF169" s="8"/>
      <c r="AG169" s="8"/>
    </row>
    <row r="170" spans="2:33" x14ac:dyDescent="0.25">
      <c r="B170" s="6" t="s">
        <v>153</v>
      </c>
      <c r="AF170" s="8"/>
      <c r="AG170" s="8"/>
    </row>
    <row r="171" spans="2:33" x14ac:dyDescent="0.25">
      <c r="AF171" s="8"/>
      <c r="AG171" s="8"/>
    </row>
    <row r="172" spans="2:33" x14ac:dyDescent="0.25">
      <c r="C172" s="11" t="s">
        <v>8</v>
      </c>
      <c r="D172" s="96">
        <v>-100</v>
      </c>
      <c r="F172" s="35" t="s">
        <v>154</v>
      </c>
      <c r="G172" s="1"/>
      <c r="AF172" s="8"/>
      <c r="AG172" s="8"/>
    </row>
    <row r="173" spans="2:33" x14ac:dyDescent="0.25">
      <c r="C173" s="11" t="s">
        <v>13</v>
      </c>
      <c r="D173" s="96">
        <v>300</v>
      </c>
      <c r="F173" s="1"/>
      <c r="G173" s="3"/>
      <c r="AF173" s="8"/>
      <c r="AG173" s="8"/>
    </row>
    <row r="174" spans="2:33" x14ac:dyDescent="0.25">
      <c r="C174" s="11" t="s">
        <v>14</v>
      </c>
      <c r="D174" s="98">
        <v>10</v>
      </c>
      <c r="F174" s="2"/>
      <c r="G174" s="3"/>
      <c r="AF174" s="8"/>
      <c r="AG174" s="8"/>
    </row>
    <row r="175" spans="2:33" x14ac:dyDescent="0.25">
      <c r="C175" s="11" t="s">
        <v>16</v>
      </c>
      <c r="D175" s="96">
        <v>0</v>
      </c>
      <c r="AF175" s="8"/>
      <c r="AG175" s="8"/>
    </row>
    <row r="176" spans="2:33" ht="16.5" thickBot="1" x14ac:dyDescent="0.3">
      <c r="F176" s="37" t="s">
        <v>155</v>
      </c>
      <c r="AF176" s="8"/>
      <c r="AG176" s="8"/>
    </row>
    <row r="177" spans="2:33" ht="16.5" thickBot="1" x14ac:dyDescent="0.3">
      <c r="B177" s="4" t="s">
        <v>115</v>
      </c>
      <c r="D177" s="38"/>
      <c r="AF177" s="8"/>
      <c r="AG177" s="8"/>
    </row>
    <row r="178" spans="2:33" x14ac:dyDescent="0.25">
      <c r="AF178" s="8"/>
      <c r="AG178" s="8"/>
    </row>
    <row r="179" spans="2:33" x14ac:dyDescent="0.25">
      <c r="AF179" s="8"/>
      <c r="AG179" s="8"/>
    </row>
    <row r="180" spans="2:33" x14ac:dyDescent="0.25">
      <c r="AF180" s="8"/>
      <c r="AG180" s="8"/>
    </row>
    <row r="181" spans="2:33" ht="39" customHeight="1" x14ac:dyDescent="0.25">
      <c r="AF181" s="8"/>
      <c r="AG181" s="8"/>
    </row>
    <row r="182" spans="2:33" x14ac:dyDescent="0.25">
      <c r="AF182" s="8"/>
      <c r="AG182" s="8"/>
    </row>
    <row r="183" spans="2:33" x14ac:dyDescent="0.25">
      <c r="B183" s="4" t="s">
        <v>156</v>
      </c>
      <c r="D183" s="21"/>
      <c r="H183" s="1"/>
      <c r="AF183" s="8"/>
      <c r="AG183" s="8"/>
    </row>
    <row r="184" spans="2:33" x14ac:dyDescent="0.25">
      <c r="B184" s="6" t="s">
        <v>157</v>
      </c>
      <c r="H184" s="1"/>
      <c r="AF184" s="8"/>
      <c r="AG184" s="8"/>
    </row>
    <row r="185" spans="2:33" x14ac:dyDescent="0.25">
      <c r="D185" s="4"/>
      <c r="H185" s="1"/>
      <c r="AF185" s="8"/>
      <c r="AG185" s="8"/>
    </row>
    <row r="186" spans="2:33" x14ac:dyDescent="0.25">
      <c r="C186" s="11" t="s">
        <v>8</v>
      </c>
      <c r="D186" s="96">
        <v>-100</v>
      </c>
      <c r="AF186" s="8"/>
      <c r="AG186" s="8"/>
    </row>
    <row r="187" spans="2:33" x14ac:dyDescent="0.25">
      <c r="C187" s="11" t="s">
        <v>13</v>
      </c>
      <c r="D187" s="96">
        <v>300</v>
      </c>
      <c r="F187" s="1"/>
      <c r="G187" s="3"/>
      <c r="K187" s="8"/>
      <c r="AF187" s="8"/>
      <c r="AG187" s="8"/>
    </row>
    <row r="188" spans="2:33" x14ac:dyDescent="0.25">
      <c r="C188" s="11" t="s">
        <v>15</v>
      </c>
      <c r="D188" s="96">
        <v>10</v>
      </c>
      <c r="E188" s="16"/>
      <c r="F188" s="2"/>
      <c r="G188" s="7"/>
      <c r="AF188" s="8"/>
      <c r="AG188" s="8"/>
    </row>
    <row r="189" spans="2:33" x14ac:dyDescent="0.25">
      <c r="C189" s="11" t="s">
        <v>16</v>
      </c>
      <c r="D189" s="96">
        <v>0</v>
      </c>
      <c r="F189" s="1"/>
      <c r="G189" s="3"/>
      <c r="AF189" s="8"/>
      <c r="AG189" s="8"/>
    </row>
    <row r="190" spans="2:33" ht="16.5" thickBot="1" x14ac:dyDescent="0.3">
      <c r="AF190" s="8"/>
      <c r="AG190" s="8"/>
    </row>
    <row r="191" spans="2:33" ht="16.5" thickBot="1" x14ac:dyDescent="0.3">
      <c r="B191" s="4" t="s">
        <v>119</v>
      </c>
      <c r="D191" s="39"/>
      <c r="E191" s="4" t="s">
        <v>120</v>
      </c>
      <c r="AF191" s="8"/>
      <c r="AG191" s="8"/>
    </row>
    <row r="192" spans="2:33" x14ac:dyDescent="0.25">
      <c r="AF192" s="8"/>
      <c r="AG192" s="8"/>
    </row>
    <row r="193" spans="2:33" x14ac:dyDescent="0.25">
      <c r="AF193" s="8"/>
      <c r="AG193" s="8"/>
    </row>
    <row r="194" spans="2:33" x14ac:dyDescent="0.25">
      <c r="AF194" s="8"/>
      <c r="AG194" s="8"/>
    </row>
    <row r="195" spans="2:33" x14ac:dyDescent="0.25">
      <c r="AF195" s="8"/>
      <c r="AG195" s="8"/>
    </row>
    <row r="196" spans="2:33" x14ac:dyDescent="0.25">
      <c r="AF196" s="8"/>
      <c r="AG196" s="8"/>
    </row>
    <row r="197" spans="2:33" x14ac:dyDescent="0.25">
      <c r="AF197" s="8"/>
      <c r="AG197" s="8"/>
    </row>
    <row r="198" spans="2:33" x14ac:dyDescent="0.25">
      <c r="AF198" s="8"/>
      <c r="AG198" s="8"/>
    </row>
    <row r="199" spans="2:33" ht="24" customHeight="1" x14ac:dyDescent="0.25">
      <c r="B199" s="110"/>
      <c r="C199" s="110"/>
      <c r="D199" s="110"/>
      <c r="E199" s="110"/>
      <c r="F199" s="110"/>
      <c r="G199" s="110"/>
      <c r="AF199" s="8"/>
      <c r="AG199" s="8"/>
    </row>
    <row r="200" spans="2:33" x14ac:dyDescent="0.25">
      <c r="D200" s="1"/>
      <c r="AF200" s="8"/>
      <c r="AG200" s="8"/>
    </row>
    <row r="201" spans="2:33" x14ac:dyDescent="0.25">
      <c r="B201" s="31" t="s">
        <v>3</v>
      </c>
      <c r="C201" s="3"/>
      <c r="D201" s="1"/>
      <c r="AF201" s="8"/>
      <c r="AG201" s="8"/>
    </row>
    <row r="202" spans="2:33" x14ac:dyDescent="0.25">
      <c r="B202" s="31" t="s">
        <v>4</v>
      </c>
      <c r="AF202" s="8"/>
      <c r="AG202" s="8"/>
    </row>
    <row r="203" spans="2:33" x14ac:dyDescent="0.25">
      <c r="B203" s="31" t="s">
        <v>5</v>
      </c>
      <c r="AF203" s="8"/>
      <c r="AG203" s="8"/>
    </row>
    <row r="204" spans="2:33" x14ac:dyDescent="0.25">
      <c r="B204" s="31" t="s">
        <v>6</v>
      </c>
      <c r="AF204" s="8"/>
      <c r="AG204" s="8"/>
    </row>
    <row r="205" spans="2:33" x14ac:dyDescent="0.25">
      <c r="AF205" s="8"/>
      <c r="AG205" s="8"/>
    </row>
    <row r="206" spans="2:33" x14ac:dyDescent="0.25">
      <c r="C206" s="40" t="s">
        <v>8</v>
      </c>
      <c r="D206" s="37" t="s">
        <v>158</v>
      </c>
      <c r="AF206" s="8"/>
      <c r="AG206" s="8"/>
    </row>
    <row r="207" spans="2:33" x14ac:dyDescent="0.25">
      <c r="AF207" s="8"/>
      <c r="AG207" s="8"/>
    </row>
    <row r="208" spans="2:33" x14ac:dyDescent="0.25">
      <c r="C208" s="40" t="s">
        <v>9</v>
      </c>
      <c r="D208" s="41" t="s">
        <v>10</v>
      </c>
      <c r="E208" s="41" t="s">
        <v>11</v>
      </c>
      <c r="F208" s="4"/>
      <c r="AF208" s="8"/>
      <c r="AG208" s="8"/>
    </row>
    <row r="209" spans="1:33" x14ac:dyDescent="0.25">
      <c r="AF209" s="8"/>
      <c r="AG209" s="8"/>
    </row>
    <row r="210" spans="1:33" x14ac:dyDescent="0.25">
      <c r="B210" s="6" t="s">
        <v>159</v>
      </c>
      <c r="AF210" s="8"/>
      <c r="AG210" s="8"/>
    </row>
    <row r="211" spans="1:33" x14ac:dyDescent="0.25">
      <c r="AF211" s="8"/>
      <c r="AG211" s="8"/>
    </row>
    <row r="212" spans="1:33" x14ac:dyDescent="0.25">
      <c r="D212" s="3"/>
      <c r="K212" s="8"/>
      <c r="AF212" s="8"/>
      <c r="AG212" s="8"/>
    </row>
    <row r="213" spans="1:33" x14ac:dyDescent="0.25">
      <c r="AF213" s="8"/>
      <c r="AG213" s="8"/>
    </row>
    <row r="214" spans="1:33" x14ac:dyDescent="0.25">
      <c r="A214" s="4"/>
      <c r="B214" s="29" t="s">
        <v>17</v>
      </c>
      <c r="AF214" s="8"/>
      <c r="AG214" s="8"/>
    </row>
    <row r="215" spans="1:33" x14ac:dyDescent="0.25">
      <c r="B215" s="29" t="s">
        <v>18</v>
      </c>
      <c r="AF215" s="8"/>
      <c r="AG215" s="8"/>
    </row>
    <row r="216" spans="1:33" x14ac:dyDescent="0.25">
      <c r="B216" s="29" t="s">
        <v>19</v>
      </c>
      <c r="C216" s="3"/>
      <c r="AF216" s="8"/>
      <c r="AG216" s="8"/>
    </row>
    <row r="217" spans="1:33" x14ac:dyDescent="0.25">
      <c r="B217" s="29" t="s">
        <v>22</v>
      </c>
      <c r="AF217" s="8"/>
      <c r="AG217" s="8"/>
    </row>
    <row r="218" spans="1:33" x14ac:dyDescent="0.25">
      <c r="B218" s="8"/>
      <c r="AF218" s="8"/>
      <c r="AG218" s="8"/>
    </row>
    <row r="219" spans="1:33" x14ac:dyDescent="0.25">
      <c r="AF219" s="8"/>
      <c r="AG219" s="8"/>
    </row>
    <row r="220" spans="1:33" ht="30" customHeight="1" x14ac:dyDescent="0.25">
      <c r="B220" s="111"/>
      <c r="C220" s="111"/>
      <c r="D220" s="111"/>
      <c r="E220" s="111"/>
      <c r="F220" s="111"/>
      <c r="G220" s="111"/>
      <c r="AF220" s="8"/>
      <c r="AG220" s="8"/>
    </row>
    <row r="221" spans="1:33" x14ac:dyDescent="0.25">
      <c r="B221" s="1"/>
      <c r="C221" s="1"/>
      <c r="D221" s="1"/>
      <c r="E221" s="1"/>
      <c r="F221" s="1"/>
      <c r="AF221" s="8"/>
      <c r="AG221" s="8"/>
    </row>
    <row r="222" spans="1:33" x14ac:dyDescent="0.25">
      <c r="B222" s="42"/>
      <c r="C222" s="1"/>
      <c r="D222" s="1"/>
      <c r="E222" s="1"/>
      <c r="F222" s="1"/>
      <c r="AF222" s="8"/>
      <c r="AG222" s="8"/>
    </row>
    <row r="223" spans="1:33" x14ac:dyDescent="0.25">
      <c r="B223" s="42"/>
      <c r="C223" s="1"/>
      <c r="D223" s="1"/>
      <c r="E223" s="1"/>
      <c r="F223" s="1"/>
      <c r="AF223" s="8"/>
      <c r="AG223" s="8"/>
    </row>
    <row r="224" spans="1:33" x14ac:dyDescent="0.25">
      <c r="B224" s="42"/>
      <c r="AF224" s="8"/>
      <c r="AG224" s="8"/>
    </row>
    <row r="225" spans="2:33" x14ac:dyDescent="0.25">
      <c r="B225" s="43"/>
      <c r="AF225" s="8"/>
      <c r="AG225" s="8"/>
    </row>
    <row r="226" spans="2:33" x14ac:dyDescent="0.25">
      <c r="B226" s="42"/>
      <c r="AF226" s="8"/>
      <c r="AG226" s="8"/>
    </row>
    <row r="227" spans="2:33" x14ac:dyDescent="0.25">
      <c r="B227" s="42"/>
      <c r="AF227" s="8"/>
      <c r="AG227" s="8"/>
    </row>
    <row r="228" spans="2:33" x14ac:dyDescent="0.25">
      <c r="B228" s="42"/>
      <c r="AF228" s="8"/>
      <c r="AG228" s="8"/>
    </row>
    <row r="229" spans="2:33" x14ac:dyDescent="0.25">
      <c r="B229" s="43"/>
      <c r="AF229" s="8"/>
      <c r="AG229" s="8"/>
    </row>
    <row r="230" spans="2:33" x14ac:dyDescent="0.25">
      <c r="B230" s="42"/>
      <c r="AF230" s="8"/>
      <c r="AG230" s="8"/>
    </row>
    <row r="231" spans="2:33" x14ac:dyDescent="0.25">
      <c r="B231" s="42"/>
      <c r="AF231" s="8"/>
      <c r="AG231" s="8"/>
    </row>
    <row r="232" spans="2:33" x14ac:dyDescent="0.25">
      <c r="B232" s="42"/>
      <c r="K232" s="8"/>
      <c r="AF232" s="8"/>
      <c r="AG232" s="8"/>
    </row>
    <row r="233" spans="2:33" x14ac:dyDescent="0.25">
      <c r="AF233" s="8"/>
      <c r="AG233" s="8"/>
    </row>
    <row r="234" spans="2:33" x14ac:dyDescent="0.25">
      <c r="B234" s="4" t="s">
        <v>37</v>
      </c>
      <c r="AF234" s="8"/>
      <c r="AG234" s="8"/>
    </row>
    <row r="235" spans="2:33" x14ac:dyDescent="0.25">
      <c r="AF235" s="8"/>
      <c r="AG235" s="8"/>
    </row>
    <row r="236" spans="2:33" x14ac:dyDescent="0.25">
      <c r="C236" s="11" t="s">
        <v>39</v>
      </c>
      <c r="D236" s="96">
        <v>1000</v>
      </c>
      <c r="AF236" s="8"/>
      <c r="AG236" s="8"/>
    </row>
    <row r="237" spans="2:33" x14ac:dyDescent="0.25">
      <c r="C237" s="11" t="s">
        <v>38</v>
      </c>
      <c r="D237" s="96">
        <v>5</v>
      </c>
      <c r="AF237" s="8"/>
      <c r="AG237" s="8"/>
    </row>
    <row r="238" spans="2:33" x14ac:dyDescent="0.25">
      <c r="B238" s="8"/>
      <c r="C238" s="11" t="s">
        <v>40</v>
      </c>
      <c r="D238" s="96">
        <v>9</v>
      </c>
      <c r="E238" s="16"/>
      <c r="AF238" s="8"/>
      <c r="AG238" s="8"/>
    </row>
    <row r="239" spans="2:33" x14ac:dyDescent="0.25">
      <c r="C239" s="11" t="s">
        <v>43</v>
      </c>
      <c r="D239" s="96">
        <v>10000</v>
      </c>
      <c r="AF239" s="8"/>
      <c r="AG239" s="8"/>
    </row>
    <row r="240" spans="2:33" ht="16.5" thickBot="1" x14ac:dyDescent="0.3">
      <c r="AF240" s="8"/>
      <c r="AG240" s="8"/>
    </row>
    <row r="241" spans="1:33" ht="16.5" thickBot="1" x14ac:dyDescent="0.3">
      <c r="B241" s="4" t="s">
        <v>160</v>
      </c>
      <c r="D241" s="44"/>
      <c r="AF241" s="8"/>
      <c r="AG241" s="8"/>
    </row>
    <row r="242" spans="1:33" x14ac:dyDescent="0.25">
      <c r="AF242" s="8"/>
      <c r="AG242" s="8"/>
    </row>
    <row r="243" spans="1:33" x14ac:dyDescent="0.25">
      <c r="AF243" s="8"/>
      <c r="AG243" s="8"/>
    </row>
    <row r="244" spans="1:33" x14ac:dyDescent="0.25">
      <c r="AF244" s="8"/>
      <c r="AG244" s="8"/>
    </row>
    <row r="245" spans="1:33" x14ac:dyDescent="0.25">
      <c r="B245" s="5" t="s">
        <v>47</v>
      </c>
      <c r="AF245" s="8"/>
      <c r="AG245" s="8"/>
    </row>
    <row r="246" spans="1:33" x14ac:dyDescent="0.25">
      <c r="B246" s="5" t="s">
        <v>48</v>
      </c>
      <c r="AF246" s="8"/>
      <c r="AG246" s="8"/>
    </row>
    <row r="247" spans="1:33" x14ac:dyDescent="0.25">
      <c r="B247" s="9"/>
      <c r="AF247" s="8"/>
      <c r="AG247" s="8"/>
    </row>
    <row r="248" spans="1:33" x14ac:dyDescent="0.25">
      <c r="B248" s="5" t="s">
        <v>49</v>
      </c>
      <c r="AF248" s="8"/>
      <c r="AG248" s="8"/>
    </row>
    <row r="249" spans="1:33" x14ac:dyDescent="0.25">
      <c r="B249" s="5" t="s">
        <v>50</v>
      </c>
      <c r="AF249" s="8"/>
      <c r="AG249" s="8"/>
    </row>
    <row r="250" spans="1:33" x14ac:dyDescent="0.25">
      <c r="AF250" s="8"/>
      <c r="AG250" s="8"/>
    </row>
    <row r="251" spans="1:33" x14ac:dyDescent="0.25">
      <c r="C251" s="4" t="s">
        <v>51</v>
      </c>
      <c r="E251" s="99">
        <v>15000</v>
      </c>
      <c r="AF251" s="8"/>
      <c r="AG251" s="8"/>
    </row>
    <row r="252" spans="1:33" x14ac:dyDescent="0.25">
      <c r="A252" s="4"/>
      <c r="C252" s="4" t="s">
        <v>52</v>
      </c>
      <c r="E252" s="96">
        <v>5</v>
      </c>
      <c r="AF252" s="8"/>
      <c r="AG252" s="8"/>
    </row>
    <row r="253" spans="1:33" x14ac:dyDescent="0.25">
      <c r="C253" s="4" t="s">
        <v>53</v>
      </c>
      <c r="E253" s="97">
        <v>0.12</v>
      </c>
      <c r="AF253" s="8"/>
      <c r="AG253" s="8"/>
    </row>
    <row r="254" spans="1:33" x14ac:dyDescent="0.25">
      <c r="AF254" s="8"/>
      <c r="AG254" s="8"/>
    </row>
    <row r="255" spans="1:33" x14ac:dyDescent="0.25">
      <c r="D255" s="4" t="s">
        <v>41</v>
      </c>
      <c r="AF255" s="8"/>
      <c r="AG255" s="8"/>
    </row>
    <row r="256" spans="1:33" x14ac:dyDescent="0.25">
      <c r="AF256" s="8"/>
      <c r="AG256" s="8"/>
    </row>
    <row r="257" spans="2:33" x14ac:dyDescent="0.25">
      <c r="D257" s="11" t="s">
        <v>8</v>
      </c>
      <c r="E257" s="47">
        <f>-E251</f>
        <v>-15000</v>
      </c>
      <c r="F257" s="106" t="s">
        <v>162</v>
      </c>
      <c r="AF257" s="8"/>
      <c r="AG257" s="8"/>
    </row>
    <row r="258" spans="2:33" x14ac:dyDescent="0.25">
      <c r="D258" s="11" t="s">
        <v>13</v>
      </c>
      <c r="E258" s="100">
        <v>0</v>
      </c>
      <c r="F258" s="107" t="s">
        <v>161</v>
      </c>
      <c r="AF258" s="8"/>
      <c r="AG258" s="8"/>
    </row>
    <row r="259" spans="2:33" x14ac:dyDescent="0.25">
      <c r="D259" s="11" t="s">
        <v>14</v>
      </c>
      <c r="E259" s="45">
        <f>E252*12</f>
        <v>60</v>
      </c>
      <c r="F259" s="106" t="s">
        <v>163</v>
      </c>
      <c r="AF259" s="8"/>
      <c r="AG259" s="8"/>
    </row>
    <row r="260" spans="2:33" x14ac:dyDescent="0.25">
      <c r="D260" s="11" t="s">
        <v>15</v>
      </c>
      <c r="E260" s="45">
        <f>E253*100/12</f>
        <v>1</v>
      </c>
      <c r="F260" s="107" t="s">
        <v>164</v>
      </c>
      <c r="AF260" s="8"/>
      <c r="AG260" s="8"/>
    </row>
    <row r="261" spans="2:33" ht="16.5" thickBot="1" x14ac:dyDescent="0.3">
      <c r="AF261" s="8"/>
      <c r="AG261" s="8"/>
    </row>
    <row r="262" spans="2:33" ht="16.5" thickBot="1" x14ac:dyDescent="0.3">
      <c r="D262" s="4" t="s">
        <v>54</v>
      </c>
      <c r="E262" s="46"/>
      <c r="AF262" s="8"/>
      <c r="AG262" s="8"/>
    </row>
    <row r="263" spans="2:33" x14ac:dyDescent="0.25">
      <c r="AF263" s="8"/>
      <c r="AG263" s="8"/>
    </row>
    <row r="264" spans="2:33" x14ac:dyDescent="0.25">
      <c r="AF264" s="8"/>
      <c r="AG264" s="8"/>
    </row>
    <row r="265" spans="2:33" x14ac:dyDescent="0.25">
      <c r="AF265" s="8"/>
      <c r="AG265" s="8"/>
    </row>
    <row r="266" spans="2:33" x14ac:dyDescent="0.25">
      <c r="AF266" s="8"/>
      <c r="AG266" s="8"/>
    </row>
    <row r="267" spans="2:33" x14ac:dyDescent="0.25">
      <c r="AF267" s="8"/>
      <c r="AG267" s="8"/>
    </row>
    <row r="268" spans="2:33" x14ac:dyDescent="0.25">
      <c r="AF268" s="8"/>
      <c r="AG268" s="8"/>
    </row>
    <row r="269" spans="2:33" ht="27" customHeight="1" x14ac:dyDescent="0.25">
      <c r="B269" s="110"/>
      <c r="C269" s="110"/>
      <c r="D269" s="110"/>
      <c r="E269" s="110"/>
      <c r="F269" s="110"/>
      <c r="G269" s="110"/>
      <c r="AF269" s="8"/>
      <c r="AG269" s="8"/>
    </row>
    <row r="270" spans="2:33" x14ac:dyDescent="0.25">
      <c r="AF270" s="8"/>
      <c r="AG270" s="8"/>
    </row>
    <row r="271" spans="2:33" x14ac:dyDescent="0.25">
      <c r="B271" s="4" t="s">
        <v>55</v>
      </c>
      <c r="AF271" s="8"/>
      <c r="AG271" s="8"/>
    </row>
    <row r="272" spans="2:33" x14ac:dyDescent="0.25">
      <c r="B272" s="4" t="s">
        <v>56</v>
      </c>
      <c r="AF272" s="8"/>
      <c r="AG272" s="8"/>
    </row>
    <row r="273" spans="2:33" x14ac:dyDescent="0.25">
      <c r="B273" s="4" t="s">
        <v>57</v>
      </c>
      <c r="AF273" s="8"/>
      <c r="AG273" s="8"/>
    </row>
    <row r="274" spans="2:33" x14ac:dyDescent="0.25">
      <c r="AF274" s="8"/>
      <c r="AG274" s="8"/>
    </row>
    <row r="275" spans="2:33" x14ac:dyDescent="0.25">
      <c r="B275" s="4" t="s">
        <v>58</v>
      </c>
      <c r="AF275" s="8"/>
      <c r="AG275" s="8"/>
    </row>
    <row r="276" spans="2:33" x14ac:dyDescent="0.25">
      <c r="B276" s="4" t="s">
        <v>59</v>
      </c>
      <c r="AF276" s="8"/>
      <c r="AG276" s="8"/>
    </row>
    <row r="277" spans="2:33" x14ac:dyDescent="0.25">
      <c r="B277" s="4" t="s">
        <v>60</v>
      </c>
      <c r="AF277" s="8"/>
      <c r="AG277" s="8"/>
    </row>
    <row r="278" spans="2:33" x14ac:dyDescent="0.25">
      <c r="B278" s="4"/>
      <c r="AF278" s="8"/>
      <c r="AG278" s="8"/>
    </row>
    <row r="279" spans="2:33" x14ac:dyDescent="0.25">
      <c r="B279" s="4"/>
      <c r="C279" s="53" t="s">
        <v>165</v>
      </c>
      <c r="E279" s="101">
        <v>100000</v>
      </c>
      <c r="AF279" s="8"/>
      <c r="AG279" s="8"/>
    </row>
    <row r="280" spans="2:33" x14ac:dyDescent="0.25">
      <c r="B280" s="4"/>
      <c r="C280" s="53" t="s">
        <v>166</v>
      </c>
      <c r="E280" s="102">
        <v>5</v>
      </c>
      <c r="AF280" s="8"/>
      <c r="AG280" s="8"/>
    </row>
    <row r="281" spans="2:33" x14ac:dyDescent="0.25">
      <c r="B281" s="4"/>
      <c r="C281" s="53" t="s">
        <v>167</v>
      </c>
      <c r="E281" s="103">
        <v>0.1</v>
      </c>
      <c r="AF281" s="8"/>
      <c r="AG281" s="8"/>
    </row>
    <row r="282" spans="2:33" x14ac:dyDescent="0.25">
      <c r="B282" s="4"/>
      <c r="AF282" s="8"/>
      <c r="AG282" s="8"/>
    </row>
    <row r="283" spans="2:33" x14ac:dyDescent="0.25">
      <c r="B283" s="4"/>
      <c r="AF283" s="8"/>
      <c r="AG283" s="8"/>
    </row>
    <row r="284" spans="2:33" ht="16.5" thickBot="1" x14ac:dyDescent="0.3">
      <c r="AF284" s="8"/>
      <c r="AG284" s="8"/>
    </row>
    <row r="285" spans="2:33" ht="16.5" thickBot="1" x14ac:dyDescent="0.3">
      <c r="B285" s="90" t="s">
        <v>61</v>
      </c>
      <c r="C285" s="91" t="s">
        <v>62</v>
      </c>
      <c r="D285" s="91" t="s">
        <v>63</v>
      </c>
      <c r="E285" s="91" t="s">
        <v>64</v>
      </c>
      <c r="F285" s="92" t="s">
        <v>65</v>
      </c>
      <c r="AF285" s="8"/>
      <c r="AG285" s="8"/>
    </row>
    <row r="286" spans="2:33" ht="8.25" customHeight="1" x14ac:dyDescent="0.25">
      <c r="B286" s="48"/>
      <c r="C286" s="48"/>
      <c r="D286" s="48"/>
      <c r="E286" s="48"/>
      <c r="F286" s="48"/>
      <c r="AF286" s="8"/>
      <c r="AG286" s="8"/>
    </row>
    <row r="287" spans="2:33" x14ac:dyDescent="0.25">
      <c r="B287" s="49" t="s">
        <v>68</v>
      </c>
      <c r="C287" s="51"/>
      <c r="D287" s="51"/>
      <c r="E287" s="51"/>
      <c r="F287" s="52">
        <f>E279</f>
        <v>100000</v>
      </c>
      <c r="AF287" s="8"/>
      <c r="AG287" s="8"/>
    </row>
    <row r="288" spans="2:33" x14ac:dyDescent="0.25">
      <c r="B288" s="49" t="s">
        <v>69</v>
      </c>
      <c r="C288" s="56"/>
      <c r="D288" s="57"/>
      <c r="E288" s="56"/>
      <c r="F288" s="57"/>
      <c r="AF288" s="8"/>
      <c r="AG288" s="8"/>
    </row>
    <row r="289" spans="2:33" x14ac:dyDescent="0.25">
      <c r="B289" s="49" t="s">
        <v>70</v>
      </c>
      <c r="C289" s="54"/>
      <c r="D289" s="57"/>
      <c r="E289" s="56"/>
      <c r="F289" s="57"/>
      <c r="AF289" s="8"/>
      <c r="AG289" s="8"/>
    </row>
    <row r="290" spans="2:33" x14ac:dyDescent="0.25">
      <c r="B290" s="49" t="s">
        <v>71</v>
      </c>
      <c r="C290" s="54"/>
      <c r="D290" s="57"/>
      <c r="E290" s="56"/>
      <c r="F290" s="57"/>
      <c r="AF290" s="8"/>
      <c r="AG290" s="8"/>
    </row>
    <row r="291" spans="2:33" x14ac:dyDescent="0.25">
      <c r="B291" s="49" t="s">
        <v>72</v>
      </c>
      <c r="C291" s="54"/>
      <c r="D291" s="57"/>
      <c r="E291" s="56"/>
      <c r="F291" s="57"/>
      <c r="AF291" s="8"/>
      <c r="AG291" s="8"/>
    </row>
    <row r="292" spans="2:33" ht="16.5" thickBot="1" x14ac:dyDescent="0.3">
      <c r="B292" s="50" t="s">
        <v>73</v>
      </c>
      <c r="C292" s="55"/>
      <c r="D292" s="58"/>
      <c r="E292" s="78"/>
      <c r="F292" s="58"/>
      <c r="AF292" s="8"/>
      <c r="AG292" s="8"/>
    </row>
    <row r="293" spans="2:33" x14ac:dyDescent="0.25">
      <c r="B293" s="7"/>
      <c r="C293" s="7"/>
      <c r="D293" s="7"/>
      <c r="E293" s="7"/>
      <c r="F293" s="7"/>
      <c r="AF293" s="8"/>
      <c r="AG293" s="8"/>
    </row>
    <row r="294" spans="2:33" x14ac:dyDescent="0.25">
      <c r="AF294" s="8"/>
      <c r="AG294" s="8"/>
    </row>
    <row r="295" spans="2:33" x14ac:dyDescent="0.25">
      <c r="B295" s="4" t="s">
        <v>75</v>
      </c>
      <c r="AF295" s="8"/>
      <c r="AG295" s="8"/>
    </row>
    <row r="296" spans="2:33" x14ac:dyDescent="0.25">
      <c r="B296" s="4" t="s">
        <v>78</v>
      </c>
      <c r="AF296" s="8"/>
      <c r="AG296" s="8"/>
    </row>
    <row r="297" spans="2:33" x14ac:dyDescent="0.25">
      <c r="B297" s="4" t="s">
        <v>80</v>
      </c>
      <c r="AF297" s="8"/>
      <c r="AG297" s="8"/>
    </row>
    <row r="298" spans="2:33" x14ac:dyDescent="0.25">
      <c r="AF298" s="8"/>
      <c r="AG298" s="8"/>
    </row>
    <row r="299" spans="2:33" x14ac:dyDescent="0.25">
      <c r="F299" s="4" t="s">
        <v>82</v>
      </c>
      <c r="G299" s="93" t="s">
        <v>84</v>
      </c>
      <c r="AF299" s="8"/>
      <c r="AG299" s="8"/>
    </row>
    <row r="300" spans="2:33" x14ac:dyDescent="0.25">
      <c r="B300" s="4" t="s">
        <v>83</v>
      </c>
      <c r="D300" s="99">
        <v>150000</v>
      </c>
      <c r="G300" s="93" t="s">
        <v>86</v>
      </c>
      <c r="AF300" s="8"/>
      <c r="AG300" s="8"/>
    </row>
    <row r="301" spans="2:33" x14ac:dyDescent="0.25">
      <c r="B301" s="4" t="s">
        <v>85</v>
      </c>
      <c r="D301" s="97">
        <v>0.12</v>
      </c>
      <c r="AF301" s="8"/>
      <c r="AG301" s="8"/>
    </row>
    <row r="302" spans="2:33" x14ac:dyDescent="0.25">
      <c r="B302" s="4" t="s">
        <v>170</v>
      </c>
      <c r="D302" s="104">
        <v>30</v>
      </c>
      <c r="F302" s="4"/>
      <c r="AF302" s="8"/>
      <c r="AG302" s="8"/>
    </row>
    <row r="303" spans="2:33" x14ac:dyDescent="0.25">
      <c r="B303" s="4" t="s">
        <v>87</v>
      </c>
      <c r="D303" s="99">
        <v>0</v>
      </c>
      <c r="AF303" s="8"/>
      <c r="AG303" s="8"/>
    </row>
    <row r="304" spans="2:33" x14ac:dyDescent="0.25">
      <c r="AF304" s="8"/>
      <c r="AG304" s="8"/>
    </row>
    <row r="305" spans="1:33" x14ac:dyDescent="0.25">
      <c r="C305" s="6" t="s">
        <v>169</v>
      </c>
      <c r="E305" s="63">
        <f>G342</f>
        <v>0</v>
      </c>
      <c r="AF305" s="8"/>
      <c r="AG305" s="8"/>
    </row>
    <row r="306" spans="1:33" x14ac:dyDescent="0.25">
      <c r="B306" s="4"/>
      <c r="C306" s="4" t="s">
        <v>89</v>
      </c>
      <c r="D306" s="19"/>
      <c r="E306" s="80"/>
      <c r="AF306" s="8"/>
      <c r="AG306" s="8"/>
    </row>
    <row r="307" spans="1:33" x14ac:dyDescent="0.25">
      <c r="B307" s="4"/>
      <c r="D307" s="19"/>
      <c r="AF307" s="8"/>
      <c r="AG307" s="8"/>
    </row>
    <row r="308" spans="1:33" x14ac:dyDescent="0.25">
      <c r="B308" s="4"/>
      <c r="D308" s="19"/>
      <c r="AF308" s="8"/>
      <c r="AG308" s="8"/>
    </row>
    <row r="309" spans="1:33" x14ac:dyDescent="0.25">
      <c r="A309" s="1"/>
      <c r="B309" s="10"/>
      <c r="C309" s="10" t="s">
        <v>171</v>
      </c>
      <c r="D309" s="10"/>
      <c r="E309" s="10"/>
      <c r="F309" s="22"/>
      <c r="G309" s="10" t="s">
        <v>168</v>
      </c>
      <c r="AF309" s="8"/>
      <c r="AG309" s="8"/>
    </row>
    <row r="310" spans="1:33" x14ac:dyDescent="0.25">
      <c r="A310" s="62"/>
      <c r="B310" s="10" t="s">
        <v>61</v>
      </c>
      <c r="C310" s="10" t="s">
        <v>62</v>
      </c>
      <c r="D310" s="10" t="s">
        <v>63</v>
      </c>
      <c r="E310" s="10" t="s">
        <v>64</v>
      </c>
      <c r="F310" s="10" t="s">
        <v>65</v>
      </c>
      <c r="G310" s="10" t="s">
        <v>92</v>
      </c>
      <c r="AF310" s="8"/>
      <c r="AG310" s="8"/>
    </row>
    <row r="311" spans="1:33" x14ac:dyDescent="0.25">
      <c r="B311" s="7"/>
      <c r="C311" s="7"/>
      <c r="D311" s="7"/>
      <c r="E311" s="7"/>
      <c r="F311" s="7"/>
      <c r="G311" s="7"/>
      <c r="AF311" s="8"/>
      <c r="AG311" s="8"/>
    </row>
    <row r="312" spans="1:33" x14ac:dyDescent="0.25">
      <c r="B312" s="59">
        <v>0</v>
      </c>
      <c r="C312" s="60"/>
      <c r="D312" s="60"/>
      <c r="E312" s="60"/>
      <c r="F312" s="61">
        <f>D300</f>
        <v>150000</v>
      </c>
      <c r="G312" s="60"/>
      <c r="AF312" s="8"/>
      <c r="AG312" s="8"/>
    </row>
    <row r="313" spans="1:33" x14ac:dyDescent="0.25">
      <c r="B313" s="59">
        <v>1</v>
      </c>
      <c r="C313" s="64"/>
      <c r="D313" s="65"/>
      <c r="E313" s="64"/>
      <c r="F313" s="65"/>
      <c r="G313" s="79"/>
      <c r="AF313" s="8"/>
      <c r="AG313" s="8"/>
    </row>
    <row r="314" spans="1:33" x14ac:dyDescent="0.25">
      <c r="B314" s="59">
        <v>2</v>
      </c>
      <c r="C314" s="64"/>
      <c r="D314" s="65"/>
      <c r="E314" s="64"/>
      <c r="F314" s="65"/>
      <c r="G314" s="79"/>
      <c r="AF314" s="8"/>
      <c r="AG314" s="8"/>
    </row>
    <row r="315" spans="1:33" x14ac:dyDescent="0.25">
      <c r="B315" s="59">
        <v>3</v>
      </c>
      <c r="C315" s="64"/>
      <c r="D315" s="65"/>
      <c r="E315" s="64"/>
      <c r="F315" s="65"/>
      <c r="G315" s="79"/>
      <c r="AF315" s="8"/>
      <c r="AG315" s="8"/>
    </row>
    <row r="316" spans="1:33" x14ac:dyDescent="0.25">
      <c r="B316" s="59">
        <v>4</v>
      </c>
      <c r="C316" s="64"/>
      <c r="D316" s="65"/>
      <c r="E316" s="64"/>
      <c r="F316" s="65"/>
      <c r="G316" s="79"/>
      <c r="AF316" s="8"/>
      <c r="AG316" s="8"/>
    </row>
    <row r="317" spans="1:33" x14ac:dyDescent="0.25">
      <c r="B317" s="59">
        <v>5</v>
      </c>
      <c r="C317" s="64"/>
      <c r="D317" s="65"/>
      <c r="E317" s="64"/>
      <c r="F317" s="65"/>
      <c r="G317" s="79"/>
      <c r="AF317" s="8"/>
      <c r="AG317" s="8"/>
    </row>
    <row r="318" spans="1:33" x14ac:dyDescent="0.25">
      <c r="B318" s="59">
        <v>6</v>
      </c>
      <c r="C318" s="64"/>
      <c r="D318" s="65"/>
      <c r="E318" s="64"/>
      <c r="F318" s="65"/>
      <c r="G318" s="79"/>
      <c r="AF318" s="8"/>
      <c r="AG318" s="8"/>
    </row>
    <row r="319" spans="1:33" x14ac:dyDescent="0.25">
      <c r="B319" s="59">
        <v>7</v>
      </c>
      <c r="C319" s="64"/>
      <c r="D319" s="65"/>
      <c r="E319" s="64"/>
      <c r="F319" s="65"/>
      <c r="G319" s="79"/>
      <c r="AF319" s="8"/>
      <c r="AG319" s="8"/>
    </row>
    <row r="320" spans="1:33" x14ac:dyDescent="0.25">
      <c r="B320" s="59">
        <v>8</v>
      </c>
      <c r="C320" s="64"/>
      <c r="D320" s="65"/>
      <c r="E320" s="64"/>
      <c r="F320" s="65"/>
      <c r="G320" s="79"/>
      <c r="AF320" s="8"/>
      <c r="AG320" s="8"/>
    </row>
    <row r="321" spans="2:33" x14ac:dyDescent="0.25">
      <c r="B321" s="59">
        <v>9</v>
      </c>
      <c r="C321" s="64"/>
      <c r="D321" s="65"/>
      <c r="E321" s="64"/>
      <c r="F321" s="65"/>
      <c r="G321" s="79"/>
      <c r="AF321" s="8"/>
      <c r="AG321" s="8"/>
    </row>
    <row r="322" spans="2:33" x14ac:dyDescent="0.25">
      <c r="B322" s="59">
        <v>10</v>
      </c>
      <c r="C322" s="64"/>
      <c r="D322" s="65"/>
      <c r="E322" s="64"/>
      <c r="F322" s="65"/>
      <c r="G322" s="79"/>
      <c r="AF322" s="8"/>
      <c r="AG322" s="8"/>
    </row>
    <row r="323" spans="2:33" x14ac:dyDescent="0.25">
      <c r="B323" s="59">
        <v>11</v>
      </c>
      <c r="C323" s="64"/>
      <c r="D323" s="65"/>
      <c r="E323" s="64"/>
      <c r="F323" s="65"/>
      <c r="G323" s="79"/>
      <c r="AF323" s="8"/>
      <c r="AG323" s="8"/>
    </row>
    <row r="324" spans="2:33" x14ac:dyDescent="0.25">
      <c r="B324" s="59">
        <v>12</v>
      </c>
      <c r="C324" s="64"/>
      <c r="D324" s="65"/>
      <c r="E324" s="64"/>
      <c r="F324" s="65"/>
      <c r="G324" s="79"/>
      <c r="AF324" s="8"/>
      <c r="AG324" s="8"/>
    </row>
    <row r="325" spans="2:33" x14ac:dyDescent="0.25">
      <c r="B325" s="59">
        <v>13</v>
      </c>
      <c r="C325" s="64"/>
      <c r="D325" s="65"/>
      <c r="E325" s="64"/>
      <c r="F325" s="65"/>
      <c r="G325" s="79"/>
      <c r="AF325" s="8"/>
      <c r="AG325" s="8"/>
    </row>
    <row r="326" spans="2:33" x14ac:dyDescent="0.25">
      <c r="B326" s="59">
        <v>14</v>
      </c>
      <c r="C326" s="64"/>
      <c r="D326" s="65"/>
      <c r="E326" s="64"/>
      <c r="F326" s="65"/>
      <c r="G326" s="79"/>
      <c r="AF326" s="8"/>
      <c r="AG326" s="8"/>
    </row>
    <row r="327" spans="2:33" x14ac:dyDescent="0.25">
      <c r="B327" s="59">
        <v>15</v>
      </c>
      <c r="C327" s="64"/>
      <c r="D327" s="65"/>
      <c r="E327" s="64"/>
      <c r="F327" s="65"/>
      <c r="G327" s="79"/>
      <c r="AF327" s="8"/>
      <c r="AG327" s="8"/>
    </row>
    <row r="328" spans="2:33" x14ac:dyDescent="0.25">
      <c r="B328" s="59">
        <v>16</v>
      </c>
      <c r="C328" s="64"/>
      <c r="D328" s="65"/>
      <c r="E328" s="64"/>
      <c r="F328" s="65"/>
      <c r="G328" s="79"/>
      <c r="AF328" s="8"/>
      <c r="AG328" s="8"/>
    </row>
    <row r="329" spans="2:33" x14ac:dyDescent="0.25">
      <c r="B329" s="59">
        <v>17</v>
      </c>
      <c r="C329" s="64"/>
      <c r="D329" s="65"/>
      <c r="E329" s="64"/>
      <c r="F329" s="65"/>
      <c r="G329" s="79"/>
      <c r="AF329" s="8"/>
      <c r="AG329" s="8"/>
    </row>
    <row r="330" spans="2:33" x14ac:dyDescent="0.25">
      <c r="B330" s="59">
        <v>18</v>
      </c>
      <c r="C330" s="64"/>
      <c r="D330" s="65"/>
      <c r="E330" s="64"/>
      <c r="F330" s="65"/>
      <c r="G330" s="79"/>
      <c r="AF330" s="8"/>
      <c r="AG330" s="8"/>
    </row>
    <row r="331" spans="2:33" x14ac:dyDescent="0.25">
      <c r="B331" s="59">
        <v>19</v>
      </c>
      <c r="C331" s="64"/>
      <c r="D331" s="65"/>
      <c r="E331" s="64"/>
      <c r="F331" s="65"/>
      <c r="G331" s="79"/>
      <c r="AF331" s="8"/>
      <c r="AG331" s="8"/>
    </row>
    <row r="332" spans="2:33" x14ac:dyDescent="0.25">
      <c r="B332" s="59">
        <v>20</v>
      </c>
      <c r="C332" s="64"/>
      <c r="D332" s="65"/>
      <c r="E332" s="64"/>
      <c r="F332" s="65"/>
      <c r="G332" s="79"/>
      <c r="AF332" s="8"/>
      <c r="AG332" s="8"/>
    </row>
    <row r="333" spans="2:33" x14ac:dyDescent="0.25">
      <c r="B333" s="59">
        <v>21</v>
      </c>
      <c r="C333" s="64"/>
      <c r="D333" s="65"/>
      <c r="E333" s="64"/>
      <c r="F333" s="65"/>
      <c r="G333" s="79"/>
      <c r="AF333" s="8"/>
      <c r="AG333" s="8"/>
    </row>
    <row r="334" spans="2:33" x14ac:dyDescent="0.25">
      <c r="B334" s="59">
        <v>22</v>
      </c>
      <c r="C334" s="64"/>
      <c r="D334" s="65"/>
      <c r="E334" s="64"/>
      <c r="F334" s="65"/>
      <c r="G334" s="79"/>
      <c r="AF334" s="8"/>
      <c r="AG334" s="8"/>
    </row>
    <row r="335" spans="2:33" x14ac:dyDescent="0.25">
      <c r="B335" s="59">
        <v>23</v>
      </c>
      <c r="C335" s="64"/>
      <c r="D335" s="65"/>
      <c r="E335" s="64"/>
      <c r="F335" s="65"/>
      <c r="G335" s="79"/>
      <c r="AF335" s="8"/>
      <c r="AG335" s="8"/>
    </row>
    <row r="336" spans="2:33" x14ac:dyDescent="0.25">
      <c r="B336" s="59">
        <v>24</v>
      </c>
      <c r="C336" s="64"/>
      <c r="D336" s="65"/>
      <c r="E336" s="64"/>
      <c r="F336" s="65"/>
      <c r="G336" s="79"/>
      <c r="AF336" s="8"/>
      <c r="AG336" s="8"/>
    </row>
    <row r="337" spans="2:33" x14ac:dyDescent="0.25">
      <c r="B337" s="59">
        <v>25</v>
      </c>
      <c r="C337" s="64"/>
      <c r="D337" s="65"/>
      <c r="E337" s="64"/>
      <c r="F337" s="65"/>
      <c r="G337" s="79"/>
      <c r="AF337" s="8"/>
      <c r="AG337" s="8"/>
    </row>
    <row r="338" spans="2:33" x14ac:dyDescent="0.25">
      <c r="B338" s="59">
        <v>26</v>
      </c>
      <c r="C338" s="64"/>
      <c r="D338" s="65"/>
      <c r="E338" s="64"/>
      <c r="F338" s="65"/>
      <c r="G338" s="79"/>
      <c r="AF338" s="8"/>
      <c r="AG338" s="8"/>
    </row>
    <row r="339" spans="2:33" x14ac:dyDescent="0.25">
      <c r="B339" s="59">
        <v>27</v>
      </c>
      <c r="C339" s="64"/>
      <c r="D339" s="65"/>
      <c r="E339" s="64"/>
      <c r="F339" s="65"/>
      <c r="G339" s="79"/>
      <c r="AF339" s="8"/>
      <c r="AG339" s="8"/>
    </row>
    <row r="340" spans="2:33" x14ac:dyDescent="0.25">
      <c r="B340" s="59">
        <v>28</v>
      </c>
      <c r="C340" s="64"/>
      <c r="D340" s="65"/>
      <c r="E340" s="64"/>
      <c r="F340" s="65"/>
      <c r="G340" s="79"/>
      <c r="AF340" s="8"/>
      <c r="AG340" s="8"/>
    </row>
    <row r="341" spans="2:33" x14ac:dyDescent="0.25">
      <c r="B341" s="59">
        <v>29</v>
      </c>
      <c r="C341" s="64"/>
      <c r="D341" s="65"/>
      <c r="E341" s="64"/>
      <c r="F341" s="65"/>
      <c r="G341" s="79"/>
      <c r="AF341" s="8"/>
      <c r="AG341" s="8"/>
    </row>
    <row r="342" spans="2:33" x14ac:dyDescent="0.25">
      <c r="B342" s="59">
        <v>30</v>
      </c>
      <c r="C342" s="64"/>
      <c r="D342" s="65"/>
      <c r="E342" s="64"/>
      <c r="F342" s="65"/>
      <c r="G342" s="79"/>
      <c r="AF342" s="8"/>
      <c r="AG342" s="8"/>
    </row>
    <row r="343" spans="2:33" x14ac:dyDescent="0.25">
      <c r="AF343" s="8"/>
      <c r="AG343" s="8"/>
    </row>
    <row r="344" spans="2:33" ht="17.25" customHeight="1" x14ac:dyDescent="0.25">
      <c r="AF344" s="8"/>
      <c r="AG344" s="8"/>
    </row>
    <row r="345" spans="2:33" ht="17.25" customHeight="1" x14ac:dyDescent="0.25">
      <c r="AF345" s="8"/>
      <c r="AG345" s="8"/>
    </row>
    <row r="346" spans="2:33" ht="17.25" customHeight="1" x14ac:dyDescent="0.25">
      <c r="AF346" s="8"/>
      <c r="AG346" s="8"/>
    </row>
    <row r="347" spans="2:33" ht="17.25" customHeight="1" x14ac:dyDescent="0.25">
      <c r="AF347" s="8"/>
      <c r="AG347" s="8"/>
    </row>
    <row r="348" spans="2:33" x14ac:dyDescent="0.25">
      <c r="B348" s="110"/>
      <c r="C348" s="110"/>
      <c r="D348" s="110"/>
      <c r="E348" s="110"/>
      <c r="F348" s="110"/>
      <c r="G348" s="110"/>
      <c r="AF348" s="8"/>
      <c r="AG348" s="8"/>
    </row>
    <row r="349" spans="2:33" x14ac:dyDescent="0.25">
      <c r="B349" s="1"/>
      <c r="C349" s="1"/>
      <c r="AF349" s="8"/>
      <c r="AG349" s="8"/>
    </row>
    <row r="350" spans="2:33" x14ac:dyDescent="0.25">
      <c r="B350" s="4" t="s">
        <v>112</v>
      </c>
      <c r="AF350" s="8"/>
      <c r="AG350" s="8"/>
    </row>
    <row r="351" spans="2:33" x14ac:dyDescent="0.25">
      <c r="B351" s="4" t="s">
        <v>113</v>
      </c>
      <c r="AF351" s="8"/>
      <c r="AG351" s="8"/>
    </row>
    <row r="352" spans="2:33" x14ac:dyDescent="0.25">
      <c r="B352" s="4" t="s">
        <v>114</v>
      </c>
      <c r="AF352" s="8"/>
      <c r="AG352" s="8"/>
    </row>
    <row r="353" spans="2:33" x14ac:dyDescent="0.25">
      <c r="AF353" s="8"/>
      <c r="AG353" s="8"/>
    </row>
    <row r="354" spans="2:33" x14ac:dyDescent="0.25">
      <c r="C354" s="11" t="s">
        <v>8</v>
      </c>
      <c r="D354" s="96">
        <v>0</v>
      </c>
      <c r="AF354" s="8"/>
      <c r="AG354" s="8"/>
    </row>
    <row r="355" spans="2:33" x14ac:dyDescent="0.25">
      <c r="C355" s="11" t="s">
        <v>16</v>
      </c>
      <c r="D355" s="96">
        <v>1000</v>
      </c>
      <c r="AF355" s="8"/>
      <c r="AG355" s="8"/>
    </row>
    <row r="356" spans="2:33" x14ac:dyDescent="0.25">
      <c r="C356" s="11" t="s">
        <v>14</v>
      </c>
      <c r="D356" s="96">
        <v>10</v>
      </c>
      <c r="AF356" s="8"/>
      <c r="AG356" s="8"/>
    </row>
    <row r="357" spans="2:33" x14ac:dyDescent="0.25">
      <c r="C357" s="11" t="s">
        <v>15</v>
      </c>
      <c r="D357" s="96">
        <v>12</v>
      </c>
      <c r="E357" s="16"/>
      <c r="AF357" s="8"/>
      <c r="AG357" s="8"/>
    </row>
    <row r="358" spans="2:33" ht="16.5" thickBot="1" x14ac:dyDescent="0.3">
      <c r="AF358" s="8"/>
      <c r="AG358" s="8"/>
    </row>
    <row r="359" spans="2:33" ht="16.5" thickBot="1" x14ac:dyDescent="0.3">
      <c r="C359" s="4" t="s">
        <v>116</v>
      </c>
      <c r="D359" s="77"/>
      <c r="AF359" s="8"/>
      <c r="AG359" s="8"/>
    </row>
    <row r="360" spans="2:33" x14ac:dyDescent="0.25">
      <c r="AF360" s="8"/>
      <c r="AG360" s="8"/>
    </row>
    <row r="361" spans="2:33" x14ac:dyDescent="0.25">
      <c r="AF361" s="8"/>
      <c r="AG361" s="8"/>
    </row>
    <row r="362" spans="2:33" ht="30.75" customHeight="1" x14ac:dyDescent="0.25">
      <c r="B362" s="110"/>
      <c r="C362" s="110"/>
      <c r="D362" s="110"/>
      <c r="E362" s="110"/>
      <c r="F362" s="110"/>
      <c r="G362" s="110"/>
      <c r="AF362" s="8"/>
      <c r="AG362" s="8"/>
    </row>
    <row r="363" spans="2:33" ht="42.75" customHeight="1" x14ac:dyDescent="0.25">
      <c r="AF363" s="8"/>
      <c r="AG363" s="8"/>
    </row>
    <row r="364" spans="2:33" x14ac:dyDescent="0.25">
      <c r="B364" s="4" t="s">
        <v>117</v>
      </c>
      <c r="AF364" s="8"/>
      <c r="AG364" s="8"/>
    </row>
    <row r="365" spans="2:33" x14ac:dyDescent="0.25">
      <c r="B365" s="4" t="s">
        <v>118</v>
      </c>
      <c r="AF365" s="8"/>
      <c r="AG365" s="8"/>
    </row>
    <row r="366" spans="2:33" x14ac:dyDescent="0.25">
      <c r="AF366" s="8"/>
      <c r="AG366" s="8"/>
    </row>
    <row r="367" spans="2:33" x14ac:dyDescent="0.25">
      <c r="AF367" s="8"/>
      <c r="AG367" s="8"/>
    </row>
    <row r="368" spans="2:33" x14ac:dyDescent="0.25">
      <c r="C368" s="11" t="s">
        <v>8</v>
      </c>
      <c r="D368" s="96">
        <v>0</v>
      </c>
      <c r="AF368" s="8"/>
      <c r="AG368" s="8"/>
    </row>
    <row r="369" spans="2:33" x14ac:dyDescent="0.25">
      <c r="C369" s="11" t="s">
        <v>16</v>
      </c>
      <c r="D369" s="96">
        <v>1000</v>
      </c>
      <c r="AF369" s="8"/>
      <c r="AG369" s="8"/>
    </row>
    <row r="370" spans="2:33" x14ac:dyDescent="0.25">
      <c r="C370" s="11" t="s">
        <v>13</v>
      </c>
      <c r="D370" s="96">
        <v>-15000</v>
      </c>
      <c r="AF370" s="8"/>
      <c r="AG370" s="8"/>
    </row>
    <row r="371" spans="2:33" x14ac:dyDescent="0.25">
      <c r="C371" s="11" t="s">
        <v>15</v>
      </c>
      <c r="D371" s="96">
        <v>12</v>
      </c>
      <c r="E371" s="16"/>
      <c r="AF371" s="8"/>
      <c r="AG371" s="8"/>
    </row>
    <row r="372" spans="2:33" ht="16.5" thickBot="1" x14ac:dyDescent="0.3">
      <c r="AF372" s="8"/>
      <c r="AG372" s="8"/>
    </row>
    <row r="373" spans="2:33" ht="16.5" thickBot="1" x14ac:dyDescent="0.3">
      <c r="C373" s="4" t="s">
        <v>121</v>
      </c>
      <c r="D373" s="66"/>
      <c r="AF373" s="8"/>
      <c r="AG373" s="8"/>
    </row>
    <row r="374" spans="2:33" x14ac:dyDescent="0.25">
      <c r="AF374" s="8"/>
      <c r="AG374" s="8"/>
    </row>
    <row r="376" spans="2:33" x14ac:dyDescent="0.25">
      <c r="B376" s="8"/>
    </row>
    <row r="377" spans="2:33" x14ac:dyDescent="0.25">
      <c r="B377" s="110"/>
      <c r="C377" s="110"/>
      <c r="D377" s="110"/>
      <c r="E377" s="110"/>
      <c r="F377" s="110"/>
      <c r="G377" s="110"/>
    </row>
    <row r="378" spans="2:33" ht="9.75" customHeight="1" x14ac:dyDescent="0.25">
      <c r="B378" s="1"/>
      <c r="C378" s="1"/>
    </row>
    <row r="379" spans="2:33" x14ac:dyDescent="0.25">
      <c r="B379" s="4" t="s">
        <v>122</v>
      </c>
    </row>
    <row r="380" spans="2:33" x14ac:dyDescent="0.25">
      <c r="B380" s="4" t="s">
        <v>123</v>
      </c>
    </row>
    <row r="381" spans="2:33" x14ac:dyDescent="0.25">
      <c r="B381" s="4" t="s">
        <v>124</v>
      </c>
    </row>
    <row r="382" spans="2:33" x14ac:dyDescent="0.25">
      <c r="B382" s="4" t="s">
        <v>125</v>
      </c>
    </row>
    <row r="385" spans="1:7" ht="16.5" thickBot="1" x14ac:dyDescent="0.3">
      <c r="A385" s="11"/>
      <c r="B385" s="70" t="s">
        <v>126</v>
      </c>
      <c r="C385" s="70" t="s">
        <v>127</v>
      </c>
      <c r="E385" s="4" t="s">
        <v>128</v>
      </c>
      <c r="G385" s="97">
        <v>0.12</v>
      </c>
    </row>
    <row r="386" spans="1:7" x14ac:dyDescent="0.25">
      <c r="B386" s="68">
        <v>0</v>
      </c>
      <c r="C386" s="69">
        <f>-G386</f>
        <v>-3000</v>
      </c>
      <c r="E386" s="4" t="s">
        <v>129</v>
      </c>
      <c r="G386" s="95">
        <v>3000</v>
      </c>
    </row>
    <row r="387" spans="1:7" x14ac:dyDescent="0.25">
      <c r="A387" s="8"/>
      <c r="B387" s="67">
        <v>1</v>
      </c>
      <c r="C387" s="105">
        <v>1000</v>
      </c>
    </row>
    <row r="388" spans="1:7" x14ac:dyDescent="0.25">
      <c r="A388" s="8"/>
      <c r="B388" s="67">
        <v>2</v>
      </c>
      <c r="C388" s="105">
        <v>1000</v>
      </c>
      <c r="E388" s="4" t="s">
        <v>130</v>
      </c>
      <c r="G388" s="72"/>
    </row>
    <row r="389" spans="1:7" x14ac:dyDescent="0.25">
      <c r="A389" s="8"/>
      <c r="B389" s="67">
        <v>3</v>
      </c>
      <c r="C389" s="105">
        <v>0</v>
      </c>
      <c r="E389" s="4" t="s">
        <v>131</v>
      </c>
      <c r="G389" s="71"/>
    </row>
    <row r="390" spans="1:7" x14ac:dyDescent="0.25">
      <c r="A390" s="8"/>
      <c r="B390" s="67">
        <v>4</v>
      </c>
      <c r="C390" s="105">
        <v>3000</v>
      </c>
    </row>
    <row r="391" spans="1:7" x14ac:dyDescent="0.25">
      <c r="A391" s="8"/>
      <c r="B391" s="67">
        <v>5</v>
      </c>
      <c r="C391" s="105"/>
      <c r="E391" s="36" t="s">
        <v>172</v>
      </c>
    </row>
    <row r="392" spans="1:7" x14ac:dyDescent="0.25">
      <c r="A392" s="8"/>
      <c r="B392" s="67">
        <v>6</v>
      </c>
      <c r="C392" s="105"/>
      <c r="E392" s="36" t="s">
        <v>173</v>
      </c>
    </row>
    <row r="393" spans="1:7" x14ac:dyDescent="0.25">
      <c r="A393" s="8"/>
      <c r="B393" s="67">
        <v>7</v>
      </c>
      <c r="C393" s="105"/>
    </row>
    <row r="394" spans="1:7" x14ac:dyDescent="0.25">
      <c r="A394" s="8"/>
      <c r="B394" s="67">
        <v>8</v>
      </c>
      <c r="C394" s="105"/>
      <c r="E394" s="3"/>
      <c r="F394" s="1"/>
      <c r="G394" s="1"/>
    </row>
    <row r="395" spans="1:7" x14ac:dyDescent="0.25">
      <c r="A395" s="8"/>
      <c r="B395" s="67">
        <v>9</v>
      </c>
      <c r="C395" s="105"/>
      <c r="E395" s="3"/>
      <c r="F395" s="1"/>
      <c r="G395" s="1"/>
    </row>
    <row r="396" spans="1:7" x14ac:dyDescent="0.25">
      <c r="A396" s="8"/>
      <c r="B396" s="67">
        <v>10</v>
      </c>
      <c r="C396" s="105"/>
      <c r="E396" s="3"/>
      <c r="F396" s="1"/>
      <c r="G396" s="1"/>
    </row>
    <row r="398" spans="1:7" x14ac:dyDescent="0.25">
      <c r="A398" s="4"/>
    </row>
    <row r="399" spans="1:7" x14ac:dyDescent="0.25">
      <c r="A399" s="4"/>
    </row>
    <row r="400" spans="1:7" x14ac:dyDescent="0.25">
      <c r="B400" s="109"/>
      <c r="C400" s="109"/>
      <c r="D400" s="109"/>
      <c r="E400" s="109"/>
      <c r="F400" s="109"/>
      <c r="G400" s="109"/>
    </row>
    <row r="402" spans="2:4" x14ac:dyDescent="0.25">
      <c r="B402" s="4"/>
    </row>
    <row r="403" spans="2:4" x14ac:dyDescent="0.25">
      <c r="C403" s="73" t="s">
        <v>174</v>
      </c>
    </row>
    <row r="404" spans="2:4" x14ac:dyDescent="0.25">
      <c r="C404" s="73"/>
    </row>
    <row r="405" spans="2:4" x14ac:dyDescent="0.25">
      <c r="C405" s="11" t="s">
        <v>8</v>
      </c>
      <c r="D405" s="96">
        <v>-1090</v>
      </c>
    </row>
    <row r="406" spans="2:4" x14ac:dyDescent="0.25">
      <c r="C406" s="11" t="s">
        <v>13</v>
      </c>
      <c r="D406" s="96">
        <v>1000</v>
      </c>
    </row>
    <row r="407" spans="2:4" x14ac:dyDescent="0.25">
      <c r="C407" s="11" t="s">
        <v>14</v>
      </c>
      <c r="D407" s="96">
        <v>12</v>
      </c>
    </row>
    <row r="408" spans="2:4" x14ac:dyDescent="0.25">
      <c r="C408" s="11" t="s">
        <v>16</v>
      </c>
      <c r="D408" s="96">
        <v>90</v>
      </c>
    </row>
    <row r="409" spans="2:4" ht="16.5" thickBot="1" x14ac:dyDescent="0.3"/>
    <row r="410" spans="2:4" ht="16.5" thickBot="1" x14ac:dyDescent="0.3">
      <c r="C410" s="36" t="s">
        <v>176</v>
      </c>
      <c r="D410" s="38"/>
    </row>
    <row r="416" spans="2:4" x14ac:dyDescent="0.25">
      <c r="B416" s="4"/>
    </row>
    <row r="418" spans="2:4" x14ac:dyDescent="0.25">
      <c r="C418" s="73" t="s">
        <v>175</v>
      </c>
    </row>
    <row r="420" spans="2:4" x14ac:dyDescent="0.25">
      <c r="B420" s="4"/>
      <c r="C420" s="11" t="s">
        <v>8</v>
      </c>
      <c r="D420" s="96">
        <v>-20000</v>
      </c>
    </row>
    <row r="421" spans="2:4" x14ac:dyDescent="0.25">
      <c r="B421" s="4"/>
      <c r="C421" s="11" t="s">
        <v>16</v>
      </c>
      <c r="D421" s="96">
        <v>4000</v>
      </c>
    </row>
    <row r="422" spans="2:4" x14ac:dyDescent="0.25">
      <c r="C422" s="11" t="s">
        <v>13</v>
      </c>
      <c r="D422" s="96">
        <v>0</v>
      </c>
    </row>
    <row r="423" spans="2:4" x14ac:dyDescent="0.25">
      <c r="C423" s="11" t="s">
        <v>15</v>
      </c>
      <c r="D423" s="96">
        <v>9</v>
      </c>
    </row>
    <row r="424" spans="2:4" ht="16.5" thickBot="1" x14ac:dyDescent="0.3"/>
    <row r="425" spans="2:4" ht="16.5" thickBot="1" x14ac:dyDescent="0.3">
      <c r="C425" s="4" t="s">
        <v>121</v>
      </c>
      <c r="D425" s="66"/>
    </row>
  </sheetData>
  <mergeCells count="12">
    <mergeCell ref="B377:G377"/>
    <mergeCell ref="B400:G400"/>
    <mergeCell ref="B199:G199"/>
    <mergeCell ref="B220:G220"/>
    <mergeCell ref="B269:G269"/>
    <mergeCell ref="B348:G348"/>
    <mergeCell ref="B362:G362"/>
    <mergeCell ref="B6:G6"/>
    <mergeCell ref="B102:G102"/>
    <mergeCell ref="B124:G124"/>
    <mergeCell ref="B142:G142"/>
    <mergeCell ref="B164:G164"/>
  </mergeCells>
  <phoneticPr fontId="0" type="noConversion"/>
  <pageMargins left="0.75" right="0.75" top="1" bottom="1" header="0.5" footer="0.5"/>
  <pageSetup orientation="portrait" horizontalDpi="4294967292"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vt:i4>
      </vt:variant>
      <vt:variant>
        <vt:lpstr>Charts</vt:lpstr>
      </vt:variant>
      <vt:variant>
        <vt:i4>6</vt:i4>
      </vt:variant>
      <vt:variant>
        <vt:lpstr>Named Ranges</vt:lpstr>
      </vt:variant>
      <vt:variant>
        <vt:i4>5</vt:i4>
      </vt:variant>
    </vt:vector>
  </HeadingPairs>
  <TitlesOfParts>
    <vt:vector size="12" baseType="lpstr">
      <vt:lpstr>TIMEVAL</vt:lpstr>
      <vt:lpstr>FV1</vt:lpstr>
      <vt:lpstr>PV1</vt:lpstr>
      <vt:lpstr>FV2</vt:lpstr>
      <vt:lpstr>FV3</vt:lpstr>
      <vt:lpstr>AMORT1</vt:lpstr>
      <vt:lpstr>AMORT2</vt:lpstr>
      <vt:lpstr>FV</vt:lpstr>
      <vt:lpstr>I</vt:lpstr>
      <vt:lpstr>N</vt:lpstr>
      <vt:lpstr>PMT</vt:lpstr>
      <vt:lpstr>PV</vt:lpstr>
    </vt:vector>
  </TitlesOfParts>
  <Company>University of Mississippi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School of Business</dc:creator>
  <cp:lastModifiedBy>D Hawley</cp:lastModifiedBy>
  <dcterms:created xsi:type="dcterms:W3CDTF">1997-07-15T21:06:23Z</dcterms:created>
  <dcterms:modified xsi:type="dcterms:W3CDTF">2013-09-25T14:52:58Z</dcterms:modified>
</cp:coreProperties>
</file>